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285" activeTab="2"/>
  </bookViews>
  <sheets>
    <sheet name="지" sheetId="1" r:id="rId1"/>
    <sheet name="수입" sheetId="2" r:id="rId2"/>
    <sheet name="N지출" sheetId="3" r:id="rId3"/>
  </sheets>
  <definedNames>
    <definedName name="_xlnm.Print_Titles" localSheetId="2">'N지출'!$2:$2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<sst xmlns="http://schemas.openxmlformats.org/spreadsheetml/2006/main" count="165" uniqueCount="160">
  <si>
    <r>
      <t>항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목</t>
    </r>
  </si>
  <si>
    <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계</t>
    </r>
  </si>
  <si>
    <r>
      <t>2002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결산액</t>
    </r>
  </si>
  <si>
    <r>
      <t xml:space="preserve"> 2003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결산액　</t>
    </r>
  </si>
  <si>
    <r>
      <t>2003</t>
    </r>
    <r>
      <rPr>
        <sz val="10"/>
        <rFont val="돋움"/>
        <family val="3"/>
      </rPr>
      <t>년증가액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</si>
  <si>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고</t>
    </r>
  </si>
  <si>
    <r>
      <t>교무금</t>
    </r>
    <r>
      <rPr>
        <sz val="10"/>
        <rFont val="Arial"/>
        <family val="2"/>
      </rPr>
      <t xml:space="preserve">                        </t>
    </r>
  </si>
  <si>
    <r>
      <t>주일헌금</t>
    </r>
    <r>
      <rPr>
        <sz val="10"/>
        <rFont val="Arial"/>
        <family val="2"/>
      </rPr>
      <t xml:space="preserve">                      </t>
    </r>
  </si>
  <si>
    <r>
      <t>사회복지후원금</t>
    </r>
    <r>
      <rPr>
        <sz val="10"/>
        <rFont val="Arial"/>
        <family val="2"/>
      </rPr>
      <t xml:space="preserve">                </t>
    </r>
  </si>
  <si>
    <t xml:space="preserve"> </t>
  </si>
  <si>
    <r>
      <t xml:space="preserve">        </t>
    </r>
    <r>
      <rPr>
        <sz val="10"/>
        <rFont val="돋움"/>
        <family val="3"/>
      </rPr>
      <t>빈첸시오</t>
    </r>
  </si>
  <si>
    <r>
      <t>건축헌금</t>
    </r>
    <r>
      <rPr>
        <sz val="10"/>
        <rFont val="Arial"/>
        <family val="2"/>
      </rPr>
      <t xml:space="preserve">                      </t>
    </r>
  </si>
  <si>
    <t>특별헌금</t>
  </si>
  <si>
    <r>
      <t>기타목적헌금</t>
    </r>
    <r>
      <rPr>
        <sz val="10"/>
        <rFont val="Arial"/>
        <family val="2"/>
      </rPr>
      <t xml:space="preserve">                  </t>
    </r>
  </si>
  <si>
    <r>
      <t xml:space="preserve">         </t>
    </r>
    <r>
      <rPr>
        <sz val="10"/>
        <rFont val="돋움"/>
        <family val="3"/>
      </rPr>
      <t>연령회</t>
    </r>
  </si>
  <si>
    <r>
      <t>기부금</t>
    </r>
    <r>
      <rPr>
        <sz val="10"/>
        <rFont val="Arial"/>
        <family val="2"/>
      </rPr>
      <t xml:space="preserve">                        </t>
    </r>
  </si>
  <si>
    <r>
      <t>혼배</t>
    </r>
    <r>
      <rPr>
        <sz val="10"/>
        <rFont val="Arial"/>
        <family val="2"/>
      </rPr>
      <t>,</t>
    </r>
    <r>
      <rPr>
        <sz val="10"/>
        <rFont val="돋움"/>
        <family val="3"/>
      </rPr>
      <t>장례</t>
    </r>
    <r>
      <rPr>
        <sz val="10"/>
        <rFont val="Arial"/>
        <family val="2"/>
      </rPr>
      <t xml:space="preserve">                     </t>
    </r>
  </si>
  <si>
    <r>
      <t>부속기관기타수입</t>
    </r>
    <r>
      <rPr>
        <sz val="10"/>
        <rFont val="Arial"/>
        <family val="2"/>
      </rPr>
      <t xml:space="preserve">              </t>
    </r>
  </si>
  <si>
    <r>
      <t>이자수입</t>
    </r>
    <r>
      <rPr>
        <sz val="10"/>
        <rFont val="Arial"/>
        <family val="2"/>
      </rPr>
      <t xml:space="preserve">                      </t>
    </r>
  </si>
  <si>
    <r>
      <t>기타수입</t>
    </r>
    <r>
      <rPr>
        <sz val="10"/>
        <rFont val="Arial"/>
        <family val="2"/>
      </rPr>
      <t xml:space="preserve">                      </t>
    </r>
  </si>
  <si>
    <t>자산</t>
  </si>
  <si>
    <r>
      <t xml:space="preserve">   </t>
    </r>
    <r>
      <rPr>
        <sz val="10"/>
        <rFont val="돋움"/>
        <family val="3"/>
      </rPr>
      <t>항</t>
    </r>
  </si>
  <si>
    <r>
      <t xml:space="preserve">     </t>
    </r>
    <r>
      <rPr>
        <sz val="10"/>
        <rFont val="돋움"/>
        <family val="3"/>
      </rPr>
      <t>목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</si>
  <si>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액</t>
    </r>
  </si>
  <si>
    <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금</t>
    </r>
  </si>
  <si>
    <t>보통예금</t>
  </si>
  <si>
    <t>정기예금</t>
  </si>
  <si>
    <t>정기적금</t>
  </si>
  <si>
    <t>출자금</t>
  </si>
  <si>
    <t>전신전화가입권</t>
  </si>
  <si>
    <t>합계</t>
  </si>
  <si>
    <t>부채</t>
  </si>
  <si>
    <t>교구납부금</t>
  </si>
  <si>
    <r>
      <t>1998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미납금</t>
    </r>
  </si>
  <si>
    <r>
      <t>1999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미남급</t>
    </r>
  </si>
  <si>
    <r>
      <t>2000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미납급</t>
    </r>
  </si>
  <si>
    <r>
      <t>2001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미납금</t>
    </r>
  </si>
  <si>
    <t>통일기금</t>
  </si>
  <si>
    <r>
      <t>2002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미납금</t>
    </r>
  </si>
  <si>
    <t>퇴직급여충당금</t>
  </si>
  <si>
    <t>빈첸시오</t>
  </si>
  <si>
    <t>본당운영비</t>
  </si>
  <si>
    <t>항</t>
  </si>
  <si>
    <t>목</t>
  </si>
  <si>
    <t>금   액</t>
  </si>
  <si>
    <t xml:space="preserve"> 비  고</t>
  </si>
  <si>
    <t>2003년수입</t>
  </si>
  <si>
    <t>자산</t>
  </si>
  <si>
    <t>부채</t>
  </si>
  <si>
    <t>순수증가액</t>
  </si>
  <si>
    <r>
      <t>총</t>
    </r>
    <r>
      <rPr>
        <b/>
        <sz val="10"/>
        <rFont val="돋움"/>
        <family val="3"/>
      </rPr>
      <t>합계</t>
    </r>
  </si>
  <si>
    <t xml:space="preserve">잡지출  </t>
  </si>
  <si>
    <t xml:space="preserve">기타시설비    </t>
  </si>
  <si>
    <t xml:space="preserve">복리후생비 </t>
  </si>
  <si>
    <t xml:space="preserve">세금과공과 </t>
  </si>
  <si>
    <t xml:space="preserve">운영비 </t>
  </si>
  <si>
    <t xml:space="preserve">회의비 </t>
  </si>
  <si>
    <t xml:space="preserve">여비교통비 </t>
  </si>
  <si>
    <t xml:space="preserve">인건비 </t>
  </si>
  <si>
    <t xml:space="preserve">행사비 </t>
  </si>
  <si>
    <t xml:space="preserve">자선찬조비 </t>
  </si>
  <si>
    <t xml:space="preserve">교육비 </t>
  </si>
  <si>
    <t xml:space="preserve">성무활동비 </t>
  </si>
  <si>
    <t xml:space="preserve">선교비 </t>
  </si>
  <si>
    <t xml:space="preserve">유동부채 </t>
  </si>
  <si>
    <t xml:space="preserve">고정자산 </t>
  </si>
  <si>
    <t>2004년 예산액</t>
  </si>
  <si>
    <t>고정자산</t>
  </si>
  <si>
    <r>
      <t xml:space="preserve"> </t>
    </r>
    <r>
      <rPr>
        <sz val="10"/>
        <rFont val="돋움"/>
        <family val="3"/>
      </rPr>
      <t>출자금</t>
    </r>
    <r>
      <rPr>
        <sz val="10"/>
        <rFont val="Arial"/>
        <family val="2"/>
      </rPr>
      <t xml:space="preserve">                        </t>
    </r>
  </si>
  <si>
    <r>
      <t>기계장치</t>
    </r>
    <r>
      <rPr>
        <sz val="10"/>
        <rFont val="Arial"/>
        <family val="2"/>
      </rPr>
      <t xml:space="preserve">                      </t>
    </r>
  </si>
  <si>
    <r>
      <t>비품</t>
    </r>
    <r>
      <rPr>
        <sz val="10"/>
        <rFont val="Arial"/>
        <family val="2"/>
      </rPr>
      <t xml:space="preserve">                          </t>
    </r>
  </si>
  <si>
    <r>
      <t>예수보증금</t>
    </r>
    <r>
      <rPr>
        <sz val="10"/>
        <rFont val="Arial"/>
        <family val="2"/>
      </rPr>
      <t xml:space="preserve">                    </t>
    </r>
  </si>
  <si>
    <t>고정자산 합계</t>
  </si>
  <si>
    <r>
      <t>퇴직급여충당금</t>
    </r>
    <r>
      <rPr>
        <sz val="10"/>
        <rFont val="Arial"/>
        <family val="2"/>
      </rPr>
      <t xml:space="preserve">                </t>
    </r>
  </si>
  <si>
    <r>
      <t>제전비</t>
    </r>
    <r>
      <rPr>
        <sz val="10"/>
        <rFont val="Arial"/>
        <family val="2"/>
      </rPr>
      <t xml:space="preserve">                        </t>
    </r>
  </si>
  <si>
    <r>
      <t>전교비</t>
    </r>
    <r>
      <rPr>
        <sz val="10"/>
        <rFont val="Arial"/>
        <family val="2"/>
      </rPr>
      <t xml:space="preserve">                        </t>
    </r>
  </si>
  <si>
    <r>
      <t>단체보조비</t>
    </r>
    <r>
      <rPr>
        <sz val="10"/>
        <rFont val="Arial"/>
        <family val="2"/>
      </rPr>
      <t xml:space="preserve">                    </t>
    </r>
  </si>
  <si>
    <t>유동부채 합계</t>
  </si>
  <si>
    <r>
      <t>주일학교운영비</t>
    </r>
    <r>
      <rPr>
        <sz val="10"/>
        <rFont val="Arial"/>
        <family val="2"/>
      </rPr>
      <t xml:space="preserve">                </t>
    </r>
  </si>
  <si>
    <r>
      <t>교육훈련비</t>
    </r>
    <r>
      <rPr>
        <sz val="10"/>
        <rFont val="Arial"/>
        <family val="2"/>
      </rPr>
      <t xml:space="preserve">                    </t>
    </r>
  </si>
  <si>
    <r>
      <t>교구납부금</t>
    </r>
    <r>
      <rPr>
        <sz val="10"/>
        <rFont val="Arial"/>
        <family val="2"/>
      </rPr>
      <t xml:space="preserve">                    </t>
    </r>
  </si>
  <si>
    <r>
      <t>특별헌금</t>
    </r>
    <r>
      <rPr>
        <sz val="10"/>
        <rFont val="Arial"/>
        <family val="2"/>
      </rPr>
      <t xml:space="preserve">                      </t>
    </r>
  </si>
  <si>
    <r>
      <t>사제생활비</t>
    </r>
    <r>
      <rPr>
        <sz val="10"/>
        <rFont val="Arial"/>
        <family val="2"/>
      </rPr>
      <t xml:space="preserve">                    </t>
    </r>
  </si>
  <si>
    <r>
      <t>사제성무활동비</t>
    </r>
    <r>
      <rPr>
        <sz val="10"/>
        <rFont val="Arial"/>
        <family val="2"/>
      </rPr>
      <t xml:space="preserve">                </t>
    </r>
  </si>
  <si>
    <r>
      <t>수녀생활비</t>
    </r>
    <r>
      <rPr>
        <sz val="10"/>
        <rFont val="Arial"/>
        <family val="2"/>
      </rPr>
      <t xml:space="preserve">                    </t>
    </r>
  </si>
  <si>
    <r>
      <t>수녀성무활동비</t>
    </r>
    <r>
      <rPr>
        <sz val="10"/>
        <rFont val="Arial"/>
        <family val="2"/>
      </rPr>
      <t xml:space="preserve">                </t>
    </r>
  </si>
  <si>
    <t>선교비 합계</t>
  </si>
  <si>
    <t>성무활동비</t>
  </si>
  <si>
    <r>
      <t>사제특별지원비</t>
    </r>
    <r>
      <rPr>
        <sz val="10"/>
        <rFont val="Arial"/>
        <family val="2"/>
      </rPr>
      <t xml:space="preserve">                </t>
    </r>
  </si>
  <si>
    <r>
      <t>수녀특별지원비</t>
    </r>
    <r>
      <rPr>
        <sz val="10"/>
        <rFont val="Arial"/>
        <family val="2"/>
      </rPr>
      <t xml:space="preserve">                </t>
    </r>
  </si>
  <si>
    <r>
      <t>사제교육비</t>
    </r>
    <r>
      <rPr>
        <sz val="10"/>
        <rFont val="Arial"/>
        <family val="2"/>
      </rPr>
      <t xml:space="preserve">                    </t>
    </r>
  </si>
  <si>
    <r>
      <t>신자피정교육비</t>
    </r>
    <r>
      <rPr>
        <sz val="10"/>
        <rFont val="Arial"/>
        <family val="2"/>
      </rPr>
      <t xml:space="preserve">                </t>
    </r>
  </si>
  <si>
    <r>
      <t>기타직원교육비</t>
    </r>
    <r>
      <rPr>
        <sz val="10"/>
        <rFont val="Arial"/>
        <family val="2"/>
      </rPr>
      <t xml:space="preserve">                </t>
    </r>
  </si>
  <si>
    <t>성무활동비 합계</t>
  </si>
  <si>
    <r>
      <t>강사료</t>
    </r>
    <r>
      <rPr>
        <sz val="10"/>
        <rFont val="Arial"/>
        <family val="2"/>
      </rPr>
      <t xml:space="preserve">                        </t>
    </r>
  </si>
  <si>
    <r>
      <t>신학생후원비</t>
    </r>
    <r>
      <rPr>
        <sz val="10"/>
        <rFont val="Arial"/>
        <family val="2"/>
      </rPr>
      <t xml:space="preserve">                  </t>
    </r>
  </si>
  <si>
    <t>교육비 합계</t>
  </si>
  <si>
    <t>자선찬조비</t>
  </si>
  <si>
    <r>
      <t>찬조후원비</t>
    </r>
    <r>
      <rPr>
        <sz val="10"/>
        <rFont val="Arial"/>
        <family val="2"/>
      </rPr>
      <t xml:space="preserve">                    </t>
    </r>
  </si>
  <si>
    <t>자선찬조비 합계</t>
  </si>
  <si>
    <t>행사비</t>
  </si>
  <si>
    <r>
      <t>교구및본당행사비</t>
    </r>
    <r>
      <rPr>
        <sz val="10"/>
        <rFont val="Arial"/>
        <family val="2"/>
      </rPr>
      <t xml:space="preserve">              </t>
    </r>
  </si>
  <si>
    <t>행사비 합계</t>
  </si>
  <si>
    <t>인건비</t>
  </si>
  <si>
    <t>급여</t>
  </si>
  <si>
    <t>수당</t>
  </si>
  <si>
    <t xml:space="preserve">상여수당                      </t>
  </si>
  <si>
    <r>
      <t>노임</t>
    </r>
    <r>
      <rPr>
        <sz val="10"/>
        <rFont val="Arial"/>
        <family val="2"/>
      </rPr>
      <t xml:space="preserve">                          </t>
    </r>
  </si>
  <si>
    <t>인건비 합계</t>
  </si>
  <si>
    <t>여비교통비</t>
  </si>
  <si>
    <r>
      <t>교통비</t>
    </r>
    <r>
      <rPr>
        <sz val="10"/>
        <rFont val="Arial"/>
        <family val="2"/>
      </rPr>
      <t xml:space="preserve">                        </t>
    </r>
  </si>
  <si>
    <t>여비교통비 합계</t>
  </si>
  <si>
    <t>회의비</t>
  </si>
  <si>
    <r>
      <t>회의비</t>
    </r>
    <r>
      <rPr>
        <sz val="10"/>
        <rFont val="Arial"/>
        <family val="2"/>
      </rPr>
      <t xml:space="preserve">                        </t>
    </r>
  </si>
  <si>
    <r>
      <t>사무용품비</t>
    </r>
    <r>
      <rPr>
        <sz val="10"/>
        <rFont val="Arial"/>
        <family val="2"/>
      </rPr>
      <t xml:space="preserve">                    </t>
    </r>
  </si>
  <si>
    <r>
      <t>도서인쇄비</t>
    </r>
    <r>
      <rPr>
        <sz val="10"/>
        <rFont val="Arial"/>
        <family val="2"/>
      </rPr>
      <t xml:space="preserve">                    </t>
    </r>
  </si>
  <si>
    <r>
      <t>소모품비</t>
    </r>
    <r>
      <rPr>
        <sz val="10"/>
        <rFont val="Arial"/>
        <family val="2"/>
      </rPr>
      <t xml:space="preserve">                      </t>
    </r>
  </si>
  <si>
    <r>
      <t>수도광열비</t>
    </r>
    <r>
      <rPr>
        <sz val="10"/>
        <rFont val="Arial"/>
        <family val="2"/>
      </rPr>
      <t xml:space="preserve">                    </t>
    </r>
  </si>
  <si>
    <t>회의비 합계</t>
  </si>
  <si>
    <t>운영비</t>
  </si>
  <si>
    <r>
      <t>수선비</t>
    </r>
    <r>
      <rPr>
        <sz val="10"/>
        <rFont val="Arial"/>
        <family val="2"/>
      </rPr>
      <t xml:space="preserve">                        </t>
    </r>
  </si>
  <si>
    <r>
      <t>차량비</t>
    </r>
    <r>
      <rPr>
        <sz val="10"/>
        <rFont val="Arial"/>
        <family val="2"/>
      </rPr>
      <t xml:space="preserve">                        </t>
    </r>
  </si>
  <si>
    <r>
      <t>접대비</t>
    </r>
    <r>
      <rPr>
        <sz val="10"/>
        <rFont val="Arial"/>
        <family val="2"/>
      </rPr>
      <t xml:space="preserve">                        </t>
    </r>
  </si>
  <si>
    <r>
      <t>용역비</t>
    </r>
    <r>
      <rPr>
        <sz val="10"/>
        <rFont val="Arial"/>
        <family val="2"/>
      </rPr>
      <t xml:space="preserve">                        </t>
    </r>
  </si>
  <si>
    <r>
      <t>연료비</t>
    </r>
    <r>
      <rPr>
        <sz val="10"/>
        <rFont val="Arial"/>
        <family val="2"/>
      </rPr>
      <t xml:space="preserve">                        </t>
    </r>
  </si>
  <si>
    <r>
      <t>통신비</t>
    </r>
    <r>
      <rPr>
        <sz val="10"/>
        <rFont val="Arial"/>
        <family val="2"/>
      </rPr>
      <t xml:space="preserve">                        </t>
    </r>
  </si>
  <si>
    <r>
      <t>수수료</t>
    </r>
    <r>
      <rPr>
        <sz val="10"/>
        <rFont val="Arial"/>
        <family val="2"/>
      </rPr>
      <t xml:space="preserve">                        </t>
    </r>
  </si>
  <si>
    <t>운영비 합계</t>
  </si>
  <si>
    <t>세금과공과</t>
  </si>
  <si>
    <r>
      <t>세금과공과</t>
    </r>
    <r>
      <rPr>
        <sz val="10"/>
        <rFont val="Arial"/>
        <family val="2"/>
      </rPr>
      <t xml:space="preserve">                    </t>
    </r>
  </si>
  <si>
    <r>
      <t>보험료</t>
    </r>
    <r>
      <rPr>
        <sz val="10"/>
        <rFont val="Arial"/>
        <family val="2"/>
      </rPr>
      <t xml:space="preserve">                        </t>
    </r>
  </si>
  <si>
    <r>
      <t>복리후생비</t>
    </r>
    <r>
      <rPr>
        <sz val="10"/>
        <rFont val="Arial"/>
        <family val="2"/>
      </rPr>
      <t xml:space="preserve">                    </t>
    </r>
  </si>
  <si>
    <r>
      <t>건강보험부담금</t>
    </r>
    <r>
      <rPr>
        <sz val="10"/>
        <rFont val="Arial"/>
        <family val="2"/>
      </rPr>
      <t xml:space="preserve">                </t>
    </r>
  </si>
  <si>
    <r>
      <t>국민연금부담금</t>
    </r>
    <r>
      <rPr>
        <sz val="10"/>
        <rFont val="Arial"/>
        <family val="2"/>
      </rPr>
      <t xml:space="preserve">                </t>
    </r>
  </si>
  <si>
    <r>
      <t>고용보험부담금</t>
    </r>
    <r>
      <rPr>
        <sz val="10"/>
        <rFont val="Arial"/>
        <family val="2"/>
      </rPr>
      <t xml:space="preserve">                </t>
    </r>
  </si>
  <si>
    <t>세금과공과 합계</t>
  </si>
  <si>
    <t>복리후생비</t>
  </si>
  <si>
    <r>
      <t>학비보조금</t>
    </r>
    <r>
      <rPr>
        <sz val="10"/>
        <rFont val="Arial"/>
        <family val="2"/>
      </rPr>
      <t xml:space="preserve">                    </t>
    </r>
  </si>
  <si>
    <r>
      <t>경조비</t>
    </r>
    <r>
      <rPr>
        <sz val="10"/>
        <rFont val="Arial"/>
        <family val="2"/>
      </rPr>
      <t xml:space="preserve">                        </t>
    </r>
  </si>
  <si>
    <r>
      <t>기타복리비</t>
    </r>
    <r>
      <rPr>
        <sz val="10"/>
        <rFont val="Arial"/>
        <family val="2"/>
      </rPr>
      <t xml:space="preserve">                    </t>
    </r>
  </si>
  <si>
    <t>복리후생비 합계</t>
  </si>
  <si>
    <t>기타시설비</t>
  </si>
  <si>
    <r>
      <t>기타시설비</t>
    </r>
    <r>
      <rPr>
        <sz val="10"/>
        <rFont val="Arial"/>
        <family val="2"/>
      </rPr>
      <t xml:space="preserve">                    </t>
    </r>
  </si>
  <si>
    <t>기타시설비 합계</t>
  </si>
  <si>
    <r>
      <t>잡지출</t>
    </r>
    <r>
      <rPr>
        <sz val="10"/>
        <rFont val="Arial"/>
        <family val="2"/>
      </rPr>
      <t xml:space="preserve">                        </t>
    </r>
  </si>
  <si>
    <r>
      <t>예비비</t>
    </r>
    <r>
      <rPr>
        <sz val="10"/>
        <rFont val="Arial"/>
        <family val="2"/>
      </rPr>
      <t xml:space="preserve">                        </t>
    </r>
  </si>
  <si>
    <t xml:space="preserve">시설유지비                    </t>
  </si>
  <si>
    <t>관</t>
  </si>
  <si>
    <t>증가액</t>
  </si>
  <si>
    <t>시설비</t>
  </si>
  <si>
    <t>기타잡비</t>
  </si>
  <si>
    <t>유동부채</t>
  </si>
  <si>
    <t>선교비</t>
  </si>
  <si>
    <r>
      <t xml:space="preserve"> 200</t>
    </r>
    <r>
      <rPr>
        <sz val="10"/>
        <rFont val="Arial"/>
        <family val="2"/>
      </rP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결산액　</t>
    </r>
  </si>
  <si>
    <t>투자자산</t>
  </si>
  <si>
    <t>투자자산 합계</t>
  </si>
  <si>
    <t>기타잡비 합계</t>
  </si>
  <si>
    <t>총 합계</t>
  </si>
  <si>
    <t>교육비</t>
  </si>
  <si>
    <t>지출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</si>
</sst>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\&quot;#,##0;* \-&quot;\&quot;#,##0;* _-&quot;\&quot;&quot;-&quot;;@"/>
    <numFmt numFmtId="177" formatCode="* #,##0;* \-#,##0;* &quot;-&quot;;@"/>
    <numFmt numFmtId="178" formatCode="* _-&quot;\&quot;#,##0.00;* \-&quot;\&quot;#,##0.00;* _-&quot;\&quot;&quot;-&quot;??;@"/>
    <numFmt numFmtId="179" formatCode="* #,##0.00;* \-#,##0.00;* &quot;-&quot;??;@"/>
    <numFmt numFmtId="180" formatCode="0.00_ "/>
    <numFmt numFmtId="181" formatCode="#,##0_ 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3" fontId="0" fillId="0" borderId="0" applyFon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</cellStyleXfs>
  <cellXfs count="73">
    <xf numFmtId="0" fontId="0" fillId="0" borderId="0" xfId="0" applyAlignment="1">
      <alignment/>
    </xf>
    <xf numFmtId="182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" fontId="4" fillId="0" borderId="1" xfId="0" applyNumberFormat="1" applyFont="1" applyFill="1" applyBorder="1" applyAlignment="1" applyProtection="1">
      <alignment horizontal="left" vertical="center"/>
      <protection/>
    </xf>
    <xf numFmtId="1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18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81" fontId="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1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4" fillId="0" borderId="1" xfId="0" applyNumberFormat="1" applyFont="1" applyBorder="1" applyAlignment="1" applyProtection="1">
      <alignment horizontal="center" vertical="center" wrapText="1"/>
      <protection/>
    </xf>
    <xf numFmtId="182" fontId="0" fillId="2" borderId="1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left" vertical="center"/>
      <protection/>
    </xf>
    <xf numFmtId="186" fontId="0" fillId="2" borderId="1" xfId="0" applyNumberFormat="1" applyFont="1" applyFill="1" applyBorder="1" applyAlignment="1" applyProtection="1">
      <alignment horizontal="right" vertical="center"/>
      <protection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181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1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right"/>
    </xf>
    <xf numFmtId="186" fontId="0" fillId="0" borderId="6" xfId="0" applyNumberFormat="1" applyFont="1" applyBorder="1" applyAlignment="1">
      <alignment/>
    </xf>
    <xf numFmtId="186" fontId="0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" fontId="0" fillId="3" borderId="9" xfId="0" applyNumberFormat="1" applyFont="1" applyFill="1" applyBorder="1" applyAlignment="1" applyProtection="1">
      <alignment horizontal="left" vertical="center"/>
      <protection/>
    </xf>
    <xf numFmtId="186" fontId="0" fillId="3" borderId="0" xfId="0" applyNumberFormat="1" applyFont="1" applyFill="1" applyBorder="1" applyAlignment="1" applyProtection="1">
      <alignment horizontal="right" vertical="center"/>
      <protection/>
    </xf>
    <xf numFmtId="3" fontId="0" fillId="3" borderId="0" xfId="0" applyNumberFormat="1" applyFont="1" applyFill="1" applyBorder="1" applyAlignment="1" applyProtection="1">
      <alignment horizontal="right" vertical="center"/>
      <protection/>
    </xf>
    <xf numFmtId="181" fontId="0" fillId="3" borderId="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86" fontId="0" fillId="2" borderId="2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181" fontId="0" fillId="2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3" fontId="0" fillId="3" borderId="5" xfId="0" applyNumberFormat="1" applyFont="1" applyFill="1" applyBorder="1" applyAlignment="1" applyProtection="1">
      <alignment horizontal="right" vertical="center"/>
      <protection/>
    </xf>
    <xf numFmtId="0" fontId="6" fillId="3" borderId="1" xfId="0" applyFont="1" applyFill="1" applyBorder="1" applyAlignment="1">
      <alignment/>
    </xf>
    <xf numFmtId="1" fontId="4" fillId="3" borderId="1" xfId="0" applyNumberFormat="1" applyFont="1" applyFill="1" applyBorder="1" applyAlignment="1" applyProtection="1">
      <alignment horizontal="left" vertical="center"/>
      <protection/>
    </xf>
    <xf numFmtId="0" fontId="6" fillId="3" borderId="2" xfId="0" applyFont="1" applyFill="1" applyBorder="1" applyAlignment="1">
      <alignment/>
    </xf>
    <xf numFmtId="1" fontId="4" fillId="3" borderId="11" xfId="0" applyNumberFormat="1" applyFont="1" applyFill="1" applyBorder="1" applyAlignment="1" applyProtection="1">
      <alignment horizontal="left" vertical="center"/>
      <protection/>
    </xf>
    <xf numFmtId="1" fontId="1" fillId="3" borderId="11" xfId="0" applyNumberFormat="1" applyFont="1" applyFill="1" applyBorder="1" applyAlignment="1" applyProtection="1">
      <alignment horizontal="left" vertical="center"/>
      <protection/>
    </xf>
    <xf numFmtId="3" fontId="1" fillId="3" borderId="1" xfId="0" applyNumberFormat="1" applyFont="1" applyFill="1" applyBorder="1" applyAlignment="1" applyProtection="1">
      <alignment horizontal="right" vertical="center"/>
      <protection/>
    </xf>
    <xf numFmtId="3" fontId="1" fillId="3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0" fontId="6" fillId="3" borderId="2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6" sqref="D26:E26"/>
    </sheetView>
  </sheetViews>
  <sheetFormatPr defaultColWidth="9.140625" defaultRowHeight="12.75"/>
  <cols>
    <col min="1" max="1" width="18.00390625" style="0" customWidth="1"/>
    <col min="2" max="2" width="0.42578125" style="0" customWidth="1"/>
    <col min="3" max="3" width="14.421875" style="0" customWidth="1"/>
    <col min="4" max="4" width="14.28125" style="0" customWidth="1"/>
    <col min="5" max="5" width="14.8515625" style="0" customWidth="1"/>
    <col min="6" max="6" width="14.57421875" style="0" customWidth="1"/>
  </cols>
  <sheetData>
    <row r="1" spans="1:6" ht="12.75">
      <c r="A1" s="65" t="s">
        <v>65</v>
      </c>
      <c r="B1" s="66"/>
      <c r="C1" s="52" t="e">
        <f>SUM(#REF!)</f>
        <v>#REF!</v>
      </c>
      <c r="D1" s="52" t="e">
        <f>SUBTOTAL(9,#REF!)</f>
        <v>#REF!</v>
      </c>
      <c r="E1" s="53" t="e">
        <f aca="true" t="shared" si="0" ref="E1:E16">SUM(D1-C1)</f>
        <v>#REF!</v>
      </c>
      <c r="F1" s="52" t="e">
        <f>SUBTOTAL(9,#REF!)</f>
        <v>#REF!</v>
      </c>
    </row>
    <row r="2" spans="1:6" ht="12.75">
      <c r="A2" s="54" t="s">
        <v>64</v>
      </c>
      <c r="B2" s="55"/>
      <c r="C2" s="52" t="e">
        <f>SUM(#REF!)</f>
        <v>#REF!</v>
      </c>
      <c r="D2" s="52" t="e">
        <f>SUBTOTAL(9,#REF!)</f>
        <v>#REF!</v>
      </c>
      <c r="E2" s="53" t="e">
        <f t="shared" si="0"/>
        <v>#REF!</v>
      </c>
      <c r="F2" s="52" t="e">
        <f>SUBTOTAL(9,#REF!)</f>
        <v>#REF!</v>
      </c>
    </row>
    <row r="3" spans="1:6" ht="12.75">
      <c r="A3" s="56" t="s">
        <v>63</v>
      </c>
      <c r="B3" s="57"/>
      <c r="C3" s="52" t="e">
        <f>SUM(#REF!)</f>
        <v>#REF!</v>
      </c>
      <c r="D3" s="52" t="e">
        <f>SUBTOTAL(9,#REF!)</f>
        <v>#REF!</v>
      </c>
      <c r="E3" s="53" t="e">
        <f t="shared" si="0"/>
        <v>#REF!</v>
      </c>
      <c r="F3" s="52" t="e">
        <f>SUBTOTAL(9,#REF!)</f>
        <v>#REF!</v>
      </c>
    </row>
    <row r="4" spans="1:6" ht="12.75">
      <c r="A4" s="54" t="s">
        <v>62</v>
      </c>
      <c r="B4" s="55"/>
      <c r="C4" s="52" t="e">
        <f>SUM(#REF!)</f>
        <v>#REF!</v>
      </c>
      <c r="D4" s="52" t="e">
        <f>SUBTOTAL(9,#REF!)</f>
        <v>#REF!</v>
      </c>
      <c r="E4" s="53" t="e">
        <f t="shared" si="0"/>
        <v>#REF!</v>
      </c>
      <c r="F4" s="52" t="e">
        <f>SUBTOTAL(9,#REF!)</f>
        <v>#REF!</v>
      </c>
    </row>
    <row r="5" spans="1:6" ht="12.75">
      <c r="A5" s="56" t="s">
        <v>61</v>
      </c>
      <c r="B5" s="57"/>
      <c r="C5" s="52" t="e">
        <f>SUM(#REF!)</f>
        <v>#REF!</v>
      </c>
      <c r="D5" s="52" t="e">
        <f>SUBTOTAL(9,#REF!)</f>
        <v>#REF!</v>
      </c>
      <c r="E5" s="53" t="e">
        <f t="shared" si="0"/>
        <v>#REF!</v>
      </c>
      <c r="F5" s="52" t="e">
        <f>SUBTOTAL(9,#REF!)</f>
        <v>#REF!</v>
      </c>
    </row>
    <row r="6" spans="1:6" ht="12.75">
      <c r="A6" s="54" t="s">
        <v>60</v>
      </c>
      <c r="B6" s="55"/>
      <c r="C6" s="52" t="e">
        <f>SUM(#REF!)</f>
        <v>#REF!</v>
      </c>
      <c r="D6" s="52" t="e">
        <f>SUBTOTAL(9,#REF!)</f>
        <v>#REF!</v>
      </c>
      <c r="E6" s="53" t="e">
        <f t="shared" si="0"/>
        <v>#REF!</v>
      </c>
      <c r="F6" s="52" t="e">
        <f>SUBTOTAL(9,#REF!)</f>
        <v>#REF!</v>
      </c>
    </row>
    <row r="7" spans="1:6" ht="12.75">
      <c r="A7" s="56" t="s">
        <v>59</v>
      </c>
      <c r="B7" s="57"/>
      <c r="C7" s="52" t="e">
        <f>SUM(#REF!)</f>
        <v>#REF!</v>
      </c>
      <c r="D7" s="52" t="e">
        <f>SUBTOTAL(9,#REF!)</f>
        <v>#REF!</v>
      </c>
      <c r="E7" s="53" t="e">
        <f t="shared" si="0"/>
        <v>#REF!</v>
      </c>
      <c r="F7" s="52" t="e">
        <f>SUBTOTAL(9,#REF!)</f>
        <v>#REF!</v>
      </c>
    </row>
    <row r="8" spans="1:6" ht="12.75">
      <c r="A8" s="56" t="s">
        <v>58</v>
      </c>
      <c r="B8" s="57"/>
      <c r="C8" s="52" t="e">
        <f>SUM(#REF!)</f>
        <v>#REF!</v>
      </c>
      <c r="D8" s="52" t="e">
        <f>SUBTOTAL(9,#REF!)</f>
        <v>#REF!</v>
      </c>
      <c r="E8" s="53" t="e">
        <f t="shared" si="0"/>
        <v>#REF!</v>
      </c>
      <c r="F8" s="52" t="e">
        <f>SUBTOTAL(9,#REF!)</f>
        <v>#REF!</v>
      </c>
    </row>
    <row r="9" spans="1:6" ht="12.75">
      <c r="A9" s="54" t="s">
        <v>57</v>
      </c>
      <c r="B9" s="55"/>
      <c r="C9" s="52" t="e">
        <f>SUM(#REF!)</f>
        <v>#REF!</v>
      </c>
      <c r="D9" s="52" t="e">
        <f>SUBTOTAL(9,#REF!)</f>
        <v>#REF!</v>
      </c>
      <c r="E9" s="53" t="e">
        <f t="shared" si="0"/>
        <v>#REF!</v>
      </c>
      <c r="F9" s="52" t="e">
        <f>SUBTOTAL(9,#REF!)</f>
        <v>#REF!</v>
      </c>
    </row>
    <row r="10" spans="1:6" ht="12.75">
      <c r="A10" s="56" t="s">
        <v>56</v>
      </c>
      <c r="B10" s="57"/>
      <c r="C10" s="52" t="e">
        <f>SUM(#REF!)</f>
        <v>#REF!</v>
      </c>
      <c r="D10" s="52" t="e">
        <f>SUBTOTAL(9,#REF!)</f>
        <v>#REF!</v>
      </c>
      <c r="E10" s="53" t="e">
        <f t="shared" si="0"/>
        <v>#REF!</v>
      </c>
      <c r="F10" s="52" t="e">
        <f>SUBTOTAL(9,#REF!)</f>
        <v>#REF!</v>
      </c>
    </row>
    <row r="11" spans="1:6" ht="12.75">
      <c r="A11" s="56" t="s">
        <v>55</v>
      </c>
      <c r="B11" s="57"/>
      <c r="C11" s="52" t="e">
        <f>SUM(#REF!)</f>
        <v>#REF!</v>
      </c>
      <c r="D11" s="52" t="e">
        <f>SUBTOTAL(9,#REF!)</f>
        <v>#REF!</v>
      </c>
      <c r="E11" s="53" t="e">
        <f t="shared" si="0"/>
        <v>#REF!</v>
      </c>
      <c r="F11" s="52" t="e">
        <f>SUBTOTAL(9,#REF!)</f>
        <v>#REF!</v>
      </c>
    </row>
    <row r="12" spans="1:6" ht="12.75">
      <c r="A12" s="54" t="s">
        <v>54</v>
      </c>
      <c r="B12" s="55"/>
      <c r="C12" s="52" t="e">
        <f>SUM(#REF!)</f>
        <v>#REF!</v>
      </c>
      <c r="D12" s="52" t="e">
        <f>SUBTOTAL(9,#REF!)</f>
        <v>#REF!</v>
      </c>
      <c r="E12" s="53" t="e">
        <f t="shared" si="0"/>
        <v>#REF!</v>
      </c>
      <c r="F12" s="52" t="e">
        <f>SUBTOTAL(9,#REF!)</f>
        <v>#REF!</v>
      </c>
    </row>
    <row r="13" spans="1:6" ht="12.75">
      <c r="A13" s="54" t="s">
        <v>53</v>
      </c>
      <c r="B13" s="55"/>
      <c r="C13" s="52" t="e">
        <f>SUM(#REF!)</f>
        <v>#REF!</v>
      </c>
      <c r="D13" s="52">
        <f>SUBTOTAL(9,D1:D13)</f>
        <v>0</v>
      </c>
      <c r="E13" s="53" t="e">
        <f t="shared" si="0"/>
        <v>#REF!</v>
      </c>
      <c r="F13" s="52">
        <f>SUBTOTAL(9,F1:F13)</f>
        <v>0</v>
      </c>
    </row>
    <row r="14" spans="1:6" ht="12.75">
      <c r="A14" s="54" t="s">
        <v>52</v>
      </c>
      <c r="B14" s="55"/>
      <c r="C14" s="52" t="e">
        <f>SUM(#REF!)</f>
        <v>#REF!</v>
      </c>
      <c r="D14" s="52" t="e">
        <f>SUBTOTAL(9,#REF!)</f>
        <v>#REF!</v>
      </c>
      <c r="E14" s="53" t="e">
        <f t="shared" si="0"/>
        <v>#REF!</v>
      </c>
      <c r="F14" s="52" t="e">
        <f>SUBTOTAL(9,#REF!)</f>
        <v>#REF!</v>
      </c>
    </row>
    <row r="15" spans="1:6" ht="12.75">
      <c r="A15" s="56" t="s">
        <v>51</v>
      </c>
      <c r="B15" s="57"/>
      <c r="C15" s="52" t="e">
        <f>SUM(#REF!)</f>
        <v>#REF!</v>
      </c>
      <c r="D15" s="52" t="e">
        <f>SUBTOTAL(9,#REF!)</f>
        <v>#REF!</v>
      </c>
      <c r="E15" s="53" t="e">
        <f t="shared" si="0"/>
        <v>#REF!</v>
      </c>
      <c r="F15" s="52" t="e">
        <f>SUBTOTAL(9,#REF!)</f>
        <v>#REF!</v>
      </c>
    </row>
    <row r="16" spans="1:6" ht="12.75">
      <c r="A16" s="56" t="s">
        <v>50</v>
      </c>
      <c r="B16" s="58"/>
      <c r="C16" s="59" t="e">
        <f>SUM(C15,C14,C13,C12,C11,C10,C9,C8,C7,C6,C5,C4,C3,C2,C1)</f>
        <v>#REF!</v>
      </c>
      <c r="D16" s="59">
        <f>SUBTOTAL(9,D1:D16)</f>
        <v>0</v>
      </c>
      <c r="E16" s="60" t="e">
        <f t="shared" si="0"/>
        <v>#REF!</v>
      </c>
      <c r="F16" s="59">
        <f>SUBTOTAL(9,F1:F16)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K9" sqref="K9"/>
    </sheetView>
  </sheetViews>
  <sheetFormatPr defaultColWidth="9.140625" defaultRowHeight="12.75"/>
  <cols>
    <col min="1" max="2" width="14.8515625" style="0" customWidth="1"/>
    <col min="3" max="4" width="14.57421875" style="0" customWidth="1"/>
    <col min="5" max="5" width="13.28125" style="0" customWidth="1"/>
    <col min="6" max="6" width="14.28125" style="0" customWidth="1"/>
    <col min="7" max="7" width="13.8515625" style="0" customWidth="1"/>
  </cols>
  <sheetData>
    <row r="1" ht="19.5" customHeight="1">
      <c r="A1" s="6" t="s">
        <v>46</v>
      </c>
    </row>
    <row r="2" spans="1:6" ht="19.5" customHeight="1">
      <c r="A2" s="7" t="s">
        <v>0</v>
      </c>
      <c r="B2" s="8" t="s">
        <v>2</v>
      </c>
      <c r="C2" s="8" t="s">
        <v>3</v>
      </c>
      <c r="D2" s="8" t="s">
        <v>4</v>
      </c>
      <c r="E2" s="7" t="s">
        <v>49</v>
      </c>
      <c r="F2" s="7" t="s">
        <v>5</v>
      </c>
    </row>
    <row r="3" spans="1:6" ht="19.5" customHeight="1">
      <c r="A3" s="4" t="s">
        <v>6</v>
      </c>
      <c r="B3" s="9">
        <v>249268000</v>
      </c>
      <c r="C3" s="10">
        <v>251733000</v>
      </c>
      <c r="D3" s="18">
        <f>SUM(C3-B3)</f>
        <v>2465000</v>
      </c>
      <c r="E3" s="10">
        <f>SUM(D3)</f>
        <v>2465000</v>
      </c>
      <c r="F3" s="19"/>
    </row>
    <row r="4" spans="1:6" ht="19.5" customHeight="1">
      <c r="A4" s="4" t="s">
        <v>7</v>
      </c>
      <c r="B4" s="9">
        <v>115518370</v>
      </c>
      <c r="C4" s="10">
        <v>105189610</v>
      </c>
      <c r="D4" s="18">
        <f aca="true" t="shared" si="0" ref="D4:D14">SUM(C4-B4)</f>
        <v>-10328760</v>
      </c>
      <c r="E4" s="10">
        <f>SUM(D4)</f>
        <v>-10328760</v>
      </c>
      <c r="F4" s="19"/>
    </row>
    <row r="5" spans="1:6" ht="19.5" customHeight="1">
      <c r="A5" s="4" t="s">
        <v>8</v>
      </c>
      <c r="B5" s="9">
        <v>1465000</v>
      </c>
      <c r="C5" s="10">
        <v>17776488</v>
      </c>
      <c r="D5" s="18">
        <f t="shared" si="0"/>
        <v>16311488</v>
      </c>
      <c r="E5" s="10"/>
      <c r="F5" s="20" t="s">
        <v>40</v>
      </c>
    </row>
    <row r="6" spans="1:6" ht="19.5" customHeight="1">
      <c r="A6" s="4" t="s">
        <v>11</v>
      </c>
      <c r="B6" s="9">
        <v>175630432</v>
      </c>
      <c r="C6" s="10">
        <v>221232636</v>
      </c>
      <c r="D6" s="18">
        <f t="shared" si="0"/>
        <v>45602204</v>
      </c>
      <c r="E6" s="10">
        <f>SUM(D6)</f>
        <v>45602204</v>
      </c>
      <c r="F6" s="19"/>
    </row>
    <row r="7" spans="1:6" ht="19.5" customHeight="1">
      <c r="A7" s="4" t="s">
        <v>12</v>
      </c>
      <c r="B7" s="9">
        <v>7709920</v>
      </c>
      <c r="C7" s="10">
        <v>0</v>
      </c>
      <c r="D7" s="18">
        <f t="shared" si="0"/>
        <v>-7709920</v>
      </c>
      <c r="E7" s="10"/>
      <c r="F7" s="19"/>
    </row>
    <row r="8" spans="1:6" ht="19.5" customHeight="1">
      <c r="A8" s="4" t="s">
        <v>13</v>
      </c>
      <c r="B8" s="9">
        <v>338100</v>
      </c>
      <c r="C8" s="10">
        <v>12535429</v>
      </c>
      <c r="D8" s="18">
        <f t="shared" si="0"/>
        <v>12197329</v>
      </c>
      <c r="E8" s="10"/>
      <c r="F8" s="19" t="s">
        <v>14</v>
      </c>
    </row>
    <row r="9" spans="1:6" ht="19.5" customHeight="1">
      <c r="A9" s="4" t="s">
        <v>15</v>
      </c>
      <c r="B9" s="9">
        <v>0</v>
      </c>
      <c r="C9" s="10">
        <v>5000000</v>
      </c>
      <c r="D9" s="18">
        <f t="shared" si="0"/>
        <v>5000000</v>
      </c>
      <c r="E9" s="10"/>
      <c r="F9" s="19" t="s">
        <v>10</v>
      </c>
    </row>
    <row r="10" spans="1:6" ht="19.5" customHeight="1">
      <c r="A10" s="4" t="s">
        <v>16</v>
      </c>
      <c r="B10" s="9">
        <v>3500000</v>
      </c>
      <c r="C10" s="10">
        <v>0</v>
      </c>
      <c r="D10" s="18">
        <f t="shared" si="0"/>
        <v>-3500000</v>
      </c>
      <c r="E10" s="10"/>
      <c r="F10" s="19"/>
    </row>
    <row r="11" spans="1:6" ht="19.5" customHeight="1">
      <c r="A11" s="4" t="s">
        <v>17</v>
      </c>
      <c r="B11" s="9">
        <v>6000000</v>
      </c>
      <c r="C11" s="10">
        <v>6000000</v>
      </c>
      <c r="D11" s="18">
        <f t="shared" si="0"/>
        <v>0</v>
      </c>
      <c r="E11" s="10">
        <v>0</v>
      </c>
      <c r="F11" s="19"/>
    </row>
    <row r="12" spans="1:6" ht="19.5" customHeight="1">
      <c r="A12" s="4" t="s">
        <v>18</v>
      </c>
      <c r="B12" s="9">
        <v>3732858</v>
      </c>
      <c r="C12" s="10">
        <v>9045978</v>
      </c>
      <c r="D12" s="18">
        <f t="shared" si="0"/>
        <v>5313120</v>
      </c>
      <c r="E12" s="10">
        <f>SUM(D12)</f>
        <v>5313120</v>
      </c>
      <c r="F12" s="19"/>
    </row>
    <row r="13" spans="1:6" ht="19.5" customHeight="1">
      <c r="A13" s="4" t="s">
        <v>19</v>
      </c>
      <c r="B13" s="9">
        <v>1552741</v>
      </c>
      <c r="C13" s="10">
        <v>610450</v>
      </c>
      <c r="D13" s="18">
        <f t="shared" si="0"/>
        <v>-942291</v>
      </c>
      <c r="E13" s="10">
        <f>SUM(D13)</f>
        <v>-942291</v>
      </c>
      <c r="F13" s="19"/>
    </row>
    <row r="14" spans="1:6" ht="19.5" customHeight="1">
      <c r="A14" s="22" t="s">
        <v>1</v>
      </c>
      <c r="B14" s="23">
        <f>SUM(B3:B13)</f>
        <v>564715421</v>
      </c>
      <c r="C14" s="24">
        <f>SUM(C3:C13)</f>
        <v>629123591</v>
      </c>
      <c r="D14" s="25">
        <f t="shared" si="0"/>
        <v>64408170</v>
      </c>
      <c r="E14" s="24">
        <f>SUM(E3:E13)</f>
        <v>42109273</v>
      </c>
      <c r="F14" s="26"/>
    </row>
    <row r="15" spans="1:6" ht="19.5" customHeight="1">
      <c r="A15" s="36"/>
      <c r="B15" s="37"/>
      <c r="C15" s="38"/>
      <c r="D15" s="39"/>
      <c r="E15" s="39"/>
      <c r="F15" s="40"/>
    </row>
    <row r="16" spans="1:7" ht="31.5" customHeight="1">
      <c r="A16" s="5" t="s">
        <v>47</v>
      </c>
      <c r="B16" s="41"/>
      <c r="C16" s="41"/>
      <c r="D16" s="43" t="s">
        <v>48</v>
      </c>
      <c r="E16" s="41"/>
      <c r="F16" s="41"/>
      <c r="G16" s="42"/>
    </row>
    <row r="17" spans="1:7" ht="19.5" customHeight="1" thickBot="1">
      <c r="A17" s="44" t="s">
        <v>21</v>
      </c>
      <c r="B17" s="44" t="s">
        <v>22</v>
      </c>
      <c r="C17" s="45" t="s">
        <v>23</v>
      </c>
      <c r="D17" s="46" t="s">
        <v>42</v>
      </c>
      <c r="E17" s="47" t="s">
        <v>43</v>
      </c>
      <c r="F17" s="47" t="s">
        <v>44</v>
      </c>
      <c r="G17" s="47" t="s">
        <v>45</v>
      </c>
    </row>
    <row r="18" spans="1:7" ht="19.5" customHeight="1" thickTop="1">
      <c r="A18" s="27" t="s">
        <v>20</v>
      </c>
      <c r="B18" s="28" t="s">
        <v>24</v>
      </c>
      <c r="C18" s="31">
        <v>443080</v>
      </c>
      <c r="D18" s="33" t="s">
        <v>31</v>
      </c>
      <c r="E18" s="27" t="s">
        <v>32</v>
      </c>
      <c r="F18" s="29">
        <v>60000000</v>
      </c>
      <c r="G18" s="30" t="s">
        <v>33</v>
      </c>
    </row>
    <row r="19" spans="1:7" ht="19.5" customHeight="1">
      <c r="A19" s="13"/>
      <c r="B19" s="2" t="s">
        <v>25</v>
      </c>
      <c r="C19" s="32">
        <v>62486434</v>
      </c>
      <c r="D19" s="34"/>
      <c r="E19" s="14" t="s">
        <v>9</v>
      </c>
      <c r="F19" s="11">
        <v>15296000</v>
      </c>
      <c r="G19" s="16" t="s">
        <v>34</v>
      </c>
    </row>
    <row r="20" spans="1:7" ht="19.5" customHeight="1">
      <c r="A20" s="14"/>
      <c r="B20" s="2" t="s">
        <v>26</v>
      </c>
      <c r="C20" s="32">
        <v>80000000</v>
      </c>
      <c r="D20" s="34"/>
      <c r="E20" s="14"/>
      <c r="F20" s="11">
        <v>158846414</v>
      </c>
      <c r="G20" s="16" t="s">
        <v>35</v>
      </c>
    </row>
    <row r="21" spans="1:7" ht="19.5" customHeight="1">
      <c r="A21" s="14"/>
      <c r="B21" s="2" t="s">
        <v>27</v>
      </c>
      <c r="C21" s="32">
        <v>87500000</v>
      </c>
      <c r="D21" s="34"/>
      <c r="E21" s="15"/>
      <c r="F21" s="11">
        <v>35531940</v>
      </c>
      <c r="G21" s="16" t="s">
        <v>36</v>
      </c>
    </row>
    <row r="22" spans="1:7" ht="19.5" customHeight="1">
      <c r="A22" s="14"/>
      <c r="B22" s="2" t="s">
        <v>28</v>
      </c>
      <c r="C22" s="32">
        <v>3702142</v>
      </c>
      <c r="D22" s="34"/>
      <c r="E22" s="12" t="s">
        <v>37</v>
      </c>
      <c r="F22" s="11">
        <v>6945000</v>
      </c>
      <c r="G22" s="16" t="s">
        <v>34</v>
      </c>
    </row>
    <row r="23" spans="1:7" ht="19.5" customHeight="1">
      <c r="A23" s="14"/>
      <c r="B23" s="2" t="s">
        <v>29</v>
      </c>
      <c r="C23" s="32">
        <v>329730</v>
      </c>
      <c r="D23" s="34"/>
      <c r="E23" s="14"/>
      <c r="F23" s="11">
        <v>21000000</v>
      </c>
      <c r="G23" s="16" t="s">
        <v>35</v>
      </c>
    </row>
    <row r="24" spans="1:7" ht="19.5" customHeight="1">
      <c r="A24" s="15"/>
      <c r="B24" s="48" t="s">
        <v>30</v>
      </c>
      <c r="C24" s="49">
        <f>SUM(C18:C23)</f>
        <v>234461386</v>
      </c>
      <c r="D24" s="34"/>
      <c r="E24" s="15"/>
      <c r="F24" s="11">
        <v>5000000</v>
      </c>
      <c r="G24" s="16" t="s">
        <v>38</v>
      </c>
    </row>
    <row r="25" spans="4:7" ht="19.5" customHeight="1">
      <c r="D25" s="34"/>
      <c r="E25" s="2" t="s">
        <v>39</v>
      </c>
      <c r="F25" s="11">
        <v>11803549</v>
      </c>
      <c r="G25" s="16"/>
    </row>
    <row r="26" spans="4:7" ht="19.5" customHeight="1">
      <c r="D26" s="35"/>
      <c r="E26" s="48" t="s">
        <v>30</v>
      </c>
      <c r="F26" s="51">
        <f>SUM(F18:F25)</f>
        <v>314422903</v>
      </c>
      <c r="G26" s="50"/>
    </row>
    <row r="27" ht="19.5" customHeight="1">
      <c r="E27" s="17"/>
    </row>
    <row r="28" ht="19.5" customHeight="1">
      <c r="E28" s="17"/>
    </row>
    <row r="29" ht="19.5" customHeight="1">
      <c r="E29" s="17"/>
    </row>
    <row r="30" ht="19.5" customHeight="1">
      <c r="E30" s="17"/>
    </row>
    <row r="31" ht="19.5" customHeight="1">
      <c r="E31" s="17"/>
    </row>
    <row r="32" ht="19.5" customHeight="1">
      <c r="E32" s="17"/>
    </row>
    <row r="33" ht="19.5" customHeight="1">
      <c r="E33" s="17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G72" sqref="G72"/>
    </sheetView>
  </sheetViews>
  <sheetFormatPr defaultColWidth="9.140625" defaultRowHeight="12.75" outlineLevelRow="2"/>
  <cols>
    <col min="1" max="1" width="13.57421875" style="0" customWidth="1"/>
    <col min="2" max="2" width="14.57421875" style="0" customWidth="1"/>
    <col min="3" max="4" width="14.8515625" style="0" bestFit="1" customWidth="1"/>
    <col min="5" max="5" width="13.7109375" style="0" customWidth="1"/>
    <col min="6" max="6" width="13.140625" style="0" customWidth="1"/>
    <col min="7" max="7" width="13.57421875" style="0" bestFit="1" customWidth="1"/>
  </cols>
  <sheetData>
    <row r="1" ht="19.5" customHeight="1">
      <c r="A1" s="63" t="s">
        <v>159</v>
      </c>
    </row>
    <row r="2" spans="1:7" ht="18" customHeight="1">
      <c r="A2" s="7" t="s">
        <v>147</v>
      </c>
      <c r="B2" s="7" t="s">
        <v>0</v>
      </c>
      <c r="C2" s="8" t="s">
        <v>153</v>
      </c>
      <c r="D2" s="8" t="s">
        <v>3</v>
      </c>
      <c r="E2" s="7" t="s">
        <v>148</v>
      </c>
      <c r="F2" s="7" t="s">
        <v>41</v>
      </c>
      <c r="G2" s="7" t="s">
        <v>66</v>
      </c>
    </row>
    <row r="3" spans="1:7" ht="18" customHeight="1" outlineLevel="2">
      <c r="A3" s="62" t="s">
        <v>154</v>
      </c>
      <c r="B3" s="61" t="s">
        <v>68</v>
      </c>
      <c r="C3" s="3">
        <v>239690</v>
      </c>
      <c r="D3" s="10">
        <v>240662</v>
      </c>
      <c r="E3" s="10">
        <f>SUM(D3-C3)</f>
        <v>972</v>
      </c>
      <c r="F3" s="3">
        <v>0</v>
      </c>
      <c r="G3" s="1"/>
    </row>
    <row r="4" spans="1:7" ht="18" customHeight="1" outlineLevel="1">
      <c r="A4" s="67" t="s">
        <v>155</v>
      </c>
      <c r="B4" s="69"/>
      <c r="C4" s="64">
        <f>SUBTOTAL(9,C3:C3)</f>
        <v>239690</v>
      </c>
      <c r="D4" s="24">
        <f>SUBTOTAL(9,D3:D3)</f>
        <v>240662</v>
      </c>
      <c r="E4" s="24">
        <f>SUBTOTAL(9,E3:E3)</f>
        <v>972</v>
      </c>
      <c r="F4" s="64">
        <f>SUBTOTAL(9,F3:F3)</f>
        <v>0</v>
      </c>
      <c r="G4" s="21"/>
    </row>
    <row r="5" spans="1:7" ht="18" customHeight="1" outlineLevel="2">
      <c r="A5" s="70" t="s">
        <v>67</v>
      </c>
      <c r="B5" s="4" t="s">
        <v>69</v>
      </c>
      <c r="C5" s="3">
        <v>0</v>
      </c>
      <c r="D5" s="10">
        <v>3531000</v>
      </c>
      <c r="E5" s="10">
        <f aca="true" t="shared" si="0" ref="E5:E73">SUM(D5-C5)</f>
        <v>3531000</v>
      </c>
      <c r="F5" s="3">
        <v>3531000</v>
      </c>
      <c r="G5" s="1"/>
    </row>
    <row r="6" spans="1:7" ht="18" customHeight="1" outlineLevel="2">
      <c r="A6" s="72"/>
      <c r="B6" s="4" t="s">
        <v>70</v>
      </c>
      <c r="C6" s="10">
        <v>10113000</v>
      </c>
      <c r="D6" s="10">
        <v>16736600</v>
      </c>
      <c r="E6" s="10">
        <f t="shared" si="0"/>
        <v>6623600</v>
      </c>
      <c r="F6" s="3">
        <v>16736600</v>
      </c>
      <c r="G6" s="1">
        <v>15000000</v>
      </c>
    </row>
    <row r="7" spans="1:7" ht="18" customHeight="1" outlineLevel="1">
      <c r="A7" s="67" t="s">
        <v>72</v>
      </c>
      <c r="B7" s="69"/>
      <c r="C7" s="64">
        <f>SUBTOTAL(9,C5:C6)</f>
        <v>10113000</v>
      </c>
      <c r="D7" s="24">
        <f>SUBTOTAL(9,D5:D6)</f>
        <v>20267600</v>
      </c>
      <c r="E7" s="24">
        <f>SUBTOTAL(9,E5:E6)</f>
        <v>10154600</v>
      </c>
      <c r="F7" s="64">
        <f>SUBTOTAL(9,F5:F6)</f>
        <v>20267600</v>
      </c>
      <c r="G7" s="21"/>
    </row>
    <row r="8" spans="1:7" ht="18" customHeight="1" outlineLevel="2">
      <c r="A8" s="70" t="s">
        <v>151</v>
      </c>
      <c r="B8" s="4" t="s">
        <v>71</v>
      </c>
      <c r="C8" s="3">
        <v>0</v>
      </c>
      <c r="D8" s="10">
        <v>100000000</v>
      </c>
      <c r="E8" s="10">
        <f t="shared" si="0"/>
        <v>100000000</v>
      </c>
      <c r="F8" s="3">
        <v>0</v>
      </c>
      <c r="G8" s="1"/>
    </row>
    <row r="9" spans="1:7" ht="18" customHeight="1" outlineLevel="2">
      <c r="A9" s="72"/>
      <c r="B9" s="4" t="s">
        <v>73</v>
      </c>
      <c r="C9" s="10">
        <v>5236738</v>
      </c>
      <c r="D9" s="10">
        <v>7822534</v>
      </c>
      <c r="E9" s="10">
        <f t="shared" si="0"/>
        <v>2585796</v>
      </c>
      <c r="F9" s="3">
        <v>7822534</v>
      </c>
      <c r="G9" s="1"/>
    </row>
    <row r="10" spans="1:7" ht="18" customHeight="1" outlineLevel="1">
      <c r="A10" s="67" t="s">
        <v>77</v>
      </c>
      <c r="B10" s="69"/>
      <c r="C10" s="64">
        <f>SUBTOTAL(9,C8:C9)</f>
        <v>5236738</v>
      </c>
      <c r="D10" s="24">
        <f>SUBTOTAL(9,D8:D9)</f>
        <v>107822534</v>
      </c>
      <c r="E10" s="24">
        <f>SUBTOTAL(9,E8:E9)</f>
        <v>102585796</v>
      </c>
      <c r="F10" s="64">
        <f>SUBTOTAL(9,F8:F9)</f>
        <v>7822534</v>
      </c>
      <c r="G10" s="21"/>
    </row>
    <row r="11" spans="1:7" ht="18" customHeight="1" outlineLevel="2">
      <c r="A11" s="70" t="s">
        <v>152</v>
      </c>
      <c r="B11" s="4" t="s">
        <v>74</v>
      </c>
      <c r="C11" s="10">
        <v>5934910</v>
      </c>
      <c r="D11" s="10">
        <v>4233650</v>
      </c>
      <c r="E11" s="10">
        <f t="shared" si="0"/>
        <v>-1701260</v>
      </c>
      <c r="F11" s="3">
        <v>4233650</v>
      </c>
      <c r="G11" s="1">
        <v>4000000</v>
      </c>
    </row>
    <row r="12" spans="1:7" ht="18" customHeight="1" outlineLevel="2">
      <c r="A12" s="71"/>
      <c r="B12" s="4" t="s">
        <v>75</v>
      </c>
      <c r="C12" s="10">
        <v>16228070</v>
      </c>
      <c r="D12" s="10">
        <v>15504670</v>
      </c>
      <c r="E12" s="10">
        <f t="shared" si="0"/>
        <v>-723400</v>
      </c>
      <c r="F12" s="3">
        <v>15504670</v>
      </c>
      <c r="G12" s="1">
        <v>15000000</v>
      </c>
    </row>
    <row r="13" spans="1:7" ht="18" customHeight="1" outlineLevel="2">
      <c r="A13" s="71"/>
      <c r="B13" s="4" t="s">
        <v>76</v>
      </c>
      <c r="C13" s="10">
        <v>19304230</v>
      </c>
      <c r="D13" s="10">
        <v>23779270</v>
      </c>
      <c r="E13" s="10">
        <f t="shared" si="0"/>
        <v>4475040</v>
      </c>
      <c r="F13" s="3">
        <v>23779270</v>
      </c>
      <c r="G13" s="1">
        <v>32000000</v>
      </c>
    </row>
    <row r="14" spans="1:7" ht="18" customHeight="1" outlineLevel="2">
      <c r="A14" s="71"/>
      <c r="B14" s="4" t="s">
        <v>78</v>
      </c>
      <c r="C14" s="10">
        <v>24884444</v>
      </c>
      <c r="D14" s="10">
        <v>27832400</v>
      </c>
      <c r="E14" s="10">
        <f t="shared" si="0"/>
        <v>2947956</v>
      </c>
      <c r="F14" s="3">
        <v>27832400</v>
      </c>
      <c r="G14" s="1">
        <v>33000000</v>
      </c>
    </row>
    <row r="15" spans="1:7" ht="18" customHeight="1" outlineLevel="2">
      <c r="A15" s="71"/>
      <c r="B15" s="4" t="s">
        <v>79</v>
      </c>
      <c r="C15" s="10">
        <v>1870000</v>
      </c>
      <c r="D15" s="10">
        <v>3819100</v>
      </c>
      <c r="E15" s="10">
        <f t="shared" si="0"/>
        <v>1949100</v>
      </c>
      <c r="F15" s="3">
        <v>3819100</v>
      </c>
      <c r="G15" s="1">
        <v>4000000</v>
      </c>
    </row>
    <row r="16" spans="1:7" ht="18" customHeight="1" outlineLevel="2">
      <c r="A16" s="71"/>
      <c r="B16" s="4" t="s">
        <v>80</v>
      </c>
      <c r="C16" s="10">
        <v>105224220</v>
      </c>
      <c r="D16" s="10">
        <v>190610450</v>
      </c>
      <c r="E16" s="10">
        <f t="shared" si="0"/>
        <v>85386230</v>
      </c>
      <c r="F16" s="3">
        <v>0</v>
      </c>
      <c r="G16" s="1">
        <v>118500000</v>
      </c>
    </row>
    <row r="17" spans="1:7" ht="18" customHeight="1" outlineLevel="2">
      <c r="A17" s="72"/>
      <c r="B17" s="4" t="s">
        <v>81</v>
      </c>
      <c r="C17" s="10">
        <v>8459920</v>
      </c>
      <c r="D17" s="10">
        <v>3000000</v>
      </c>
      <c r="E17" s="10">
        <f t="shared" si="0"/>
        <v>-5459920</v>
      </c>
      <c r="F17" s="3">
        <v>0</v>
      </c>
      <c r="G17" s="1">
        <v>5000000</v>
      </c>
    </row>
    <row r="18" spans="1:7" ht="18" customHeight="1" outlineLevel="2">
      <c r="A18" s="67" t="s">
        <v>86</v>
      </c>
      <c r="B18" s="68"/>
      <c r="C18" s="64">
        <f>SUBTOTAL(9,C11:C17)</f>
        <v>181905794</v>
      </c>
      <c r="D18" s="24">
        <f>SUBTOTAL(9,D11:D17)</f>
        <v>268779540</v>
      </c>
      <c r="E18" s="24">
        <f>SUBTOTAL(9,E11:E17)</f>
        <v>86873746</v>
      </c>
      <c r="F18" s="64">
        <f>SUBTOTAL(9,F11:F17)</f>
        <v>75169090</v>
      </c>
      <c r="G18" s="21"/>
    </row>
    <row r="19" spans="1:7" ht="18" customHeight="1" outlineLevel="1">
      <c r="A19" s="70" t="s">
        <v>87</v>
      </c>
      <c r="B19" s="4" t="s">
        <v>82</v>
      </c>
      <c r="C19" s="10">
        <v>11760000</v>
      </c>
      <c r="D19" s="10">
        <v>12740000</v>
      </c>
      <c r="E19" s="10">
        <f t="shared" si="0"/>
        <v>980000</v>
      </c>
      <c r="F19" s="3">
        <v>12740000</v>
      </c>
      <c r="G19" s="1">
        <v>12740000</v>
      </c>
    </row>
    <row r="20" spans="1:7" ht="18" customHeight="1" outlineLevel="2">
      <c r="A20" s="71"/>
      <c r="B20" s="4" t="s">
        <v>83</v>
      </c>
      <c r="C20" s="10">
        <v>7200000</v>
      </c>
      <c r="D20" s="10">
        <v>7200000</v>
      </c>
      <c r="E20" s="10">
        <f t="shared" si="0"/>
        <v>0</v>
      </c>
      <c r="F20" s="3">
        <v>7200000</v>
      </c>
      <c r="G20" s="1">
        <v>7200000</v>
      </c>
    </row>
    <row r="21" spans="1:7" ht="18" customHeight="1" outlineLevel="2">
      <c r="A21" s="71"/>
      <c r="B21" s="4" t="s">
        <v>84</v>
      </c>
      <c r="C21" s="10">
        <v>13500000</v>
      </c>
      <c r="D21" s="10">
        <v>14100000</v>
      </c>
      <c r="E21" s="10">
        <f t="shared" si="0"/>
        <v>600000</v>
      </c>
      <c r="F21" s="3">
        <v>14100000</v>
      </c>
      <c r="G21" s="1">
        <v>14100000</v>
      </c>
    </row>
    <row r="22" spans="1:7" ht="18" customHeight="1" outlineLevel="2">
      <c r="A22" s="71"/>
      <c r="B22" s="4" t="s">
        <v>85</v>
      </c>
      <c r="C22" s="10">
        <v>4800000</v>
      </c>
      <c r="D22" s="10">
        <v>4800000</v>
      </c>
      <c r="E22" s="10">
        <f t="shared" si="0"/>
        <v>0</v>
      </c>
      <c r="F22" s="3">
        <v>4800000</v>
      </c>
      <c r="G22" s="1">
        <v>4800000</v>
      </c>
    </row>
    <row r="23" spans="1:7" ht="18" customHeight="1" outlineLevel="2">
      <c r="A23" s="71"/>
      <c r="B23" s="4" t="s">
        <v>88</v>
      </c>
      <c r="C23" s="10">
        <v>1917770</v>
      </c>
      <c r="D23" s="10">
        <v>675000</v>
      </c>
      <c r="E23" s="10">
        <f t="shared" si="0"/>
        <v>-1242770</v>
      </c>
      <c r="F23" s="3">
        <v>675000</v>
      </c>
      <c r="G23" s="1">
        <v>1000000</v>
      </c>
    </row>
    <row r="24" spans="1:7" ht="18" customHeight="1" outlineLevel="2">
      <c r="A24" s="71"/>
      <c r="B24" s="4" t="s">
        <v>89</v>
      </c>
      <c r="C24" s="10">
        <v>1874000</v>
      </c>
      <c r="D24" s="10">
        <v>1750000</v>
      </c>
      <c r="E24" s="10">
        <f t="shared" si="0"/>
        <v>-124000</v>
      </c>
      <c r="F24" s="3">
        <v>1750000</v>
      </c>
      <c r="G24" s="1">
        <v>1800000</v>
      </c>
    </row>
    <row r="25" spans="1:7" ht="18" customHeight="1" outlineLevel="2">
      <c r="A25" s="72"/>
      <c r="B25" s="4" t="s">
        <v>90</v>
      </c>
      <c r="C25" s="10">
        <v>2148500</v>
      </c>
      <c r="D25" s="10">
        <v>820000</v>
      </c>
      <c r="E25" s="10">
        <f t="shared" si="0"/>
        <v>-1328500</v>
      </c>
      <c r="F25" s="3">
        <v>820000</v>
      </c>
      <c r="G25" s="1">
        <v>800000</v>
      </c>
    </row>
    <row r="26" spans="1:7" ht="18" customHeight="1" outlineLevel="2">
      <c r="A26" s="67" t="s">
        <v>93</v>
      </c>
      <c r="B26" s="68"/>
      <c r="C26" s="64">
        <f>SUBTOTAL(9,C19:C25)</f>
        <v>43200270</v>
      </c>
      <c r="D26" s="24">
        <f>SUBTOTAL(9,D19:D25)</f>
        <v>42085000</v>
      </c>
      <c r="E26" s="24">
        <f>SUBTOTAL(9,E19:E25)</f>
        <v>-1115270</v>
      </c>
      <c r="F26" s="64">
        <f>SUBTOTAL(9,F19:F25)</f>
        <v>42085000</v>
      </c>
      <c r="G26" s="21"/>
    </row>
    <row r="27" spans="1:7" ht="18" customHeight="1" outlineLevel="2">
      <c r="A27" s="70" t="s">
        <v>158</v>
      </c>
      <c r="B27" s="4" t="s">
        <v>91</v>
      </c>
      <c r="C27" s="10">
        <v>0</v>
      </c>
      <c r="D27" s="10">
        <v>0</v>
      </c>
      <c r="E27" s="10">
        <f>SUM(D27-C27)</f>
        <v>0</v>
      </c>
      <c r="F27" s="3">
        <v>0</v>
      </c>
      <c r="G27" s="1">
        <v>3000000</v>
      </c>
    </row>
    <row r="28" spans="1:7" ht="18" customHeight="1" outlineLevel="2">
      <c r="A28" s="71"/>
      <c r="B28" s="4" t="s">
        <v>92</v>
      </c>
      <c r="C28" s="10">
        <v>214000</v>
      </c>
      <c r="D28" s="10">
        <v>125000</v>
      </c>
      <c r="E28" s="10">
        <f>SUM(D28-C28)</f>
        <v>-89000</v>
      </c>
      <c r="F28" s="3">
        <v>125000</v>
      </c>
      <c r="G28" s="1">
        <v>150000</v>
      </c>
    </row>
    <row r="29" spans="1:7" ht="18" customHeight="1" outlineLevel="2">
      <c r="A29" s="72"/>
      <c r="B29" s="4" t="s">
        <v>94</v>
      </c>
      <c r="C29" s="10">
        <v>200000</v>
      </c>
      <c r="D29" s="10">
        <v>0</v>
      </c>
      <c r="E29" s="10">
        <f t="shared" si="0"/>
        <v>-200000</v>
      </c>
      <c r="F29" s="3">
        <v>0</v>
      </c>
      <c r="G29" s="1"/>
    </row>
    <row r="30" spans="1:7" ht="18" customHeight="1" outlineLevel="2">
      <c r="A30" s="67" t="s">
        <v>96</v>
      </c>
      <c r="B30" s="68"/>
      <c r="C30" s="64">
        <f>SUBTOTAL(9,C27:C29)</f>
        <v>414000</v>
      </c>
      <c r="D30" s="64">
        <f>SUBTOTAL(9,D27:D29)</f>
        <v>125000</v>
      </c>
      <c r="E30" s="64">
        <f>SUBTOTAL(9,E27:E29)</f>
        <v>-289000</v>
      </c>
      <c r="F30" s="64">
        <f>SUBTOTAL(9,F27:F29)</f>
        <v>125000</v>
      </c>
      <c r="G30" s="21"/>
    </row>
    <row r="31" spans="1:7" ht="18" customHeight="1" outlineLevel="1">
      <c r="A31" s="70" t="s">
        <v>97</v>
      </c>
      <c r="B31" s="4" t="s">
        <v>95</v>
      </c>
      <c r="C31" s="3">
        <v>0</v>
      </c>
      <c r="D31" s="10">
        <v>144000</v>
      </c>
      <c r="E31" s="10">
        <f t="shared" si="0"/>
        <v>144000</v>
      </c>
      <c r="F31" s="3">
        <v>144000</v>
      </c>
      <c r="G31" s="1"/>
    </row>
    <row r="32" spans="1:7" ht="18" customHeight="1" outlineLevel="2">
      <c r="A32" s="72"/>
      <c r="B32" s="4" t="s">
        <v>98</v>
      </c>
      <c r="C32" s="10">
        <v>19608800</v>
      </c>
      <c r="D32" s="10">
        <v>41638820</v>
      </c>
      <c r="E32" s="10">
        <f t="shared" si="0"/>
        <v>22030020</v>
      </c>
      <c r="F32" s="3">
        <v>24133522</v>
      </c>
      <c r="G32" s="1">
        <v>40000000</v>
      </c>
    </row>
    <row r="33" spans="1:7" ht="18" customHeight="1" outlineLevel="1">
      <c r="A33" s="67" t="s">
        <v>99</v>
      </c>
      <c r="B33" s="68"/>
      <c r="C33" s="64">
        <f>SUBTOTAL(9,C31:C32)</f>
        <v>19608800</v>
      </c>
      <c r="D33" s="24">
        <f>SUBTOTAL(9,D31:D32)</f>
        <v>41782820</v>
      </c>
      <c r="E33" s="24">
        <f>SUBTOTAL(9,E31:E32)</f>
        <v>22174020</v>
      </c>
      <c r="F33" s="64">
        <f>SUBTOTAL(9,F31:F32)</f>
        <v>24277522</v>
      </c>
      <c r="G33" s="21"/>
    </row>
    <row r="34" spans="1:7" ht="18" customHeight="1" outlineLevel="2">
      <c r="A34" s="62" t="s">
        <v>100</v>
      </c>
      <c r="B34" s="4" t="s">
        <v>101</v>
      </c>
      <c r="C34" s="10">
        <v>8198450</v>
      </c>
      <c r="D34" s="10">
        <v>2990310</v>
      </c>
      <c r="E34" s="10">
        <f t="shared" si="0"/>
        <v>-5208140</v>
      </c>
      <c r="F34" s="3">
        <v>2990310</v>
      </c>
      <c r="G34" s="1">
        <v>8000000</v>
      </c>
    </row>
    <row r="35" spans="1:7" ht="18" customHeight="1" outlineLevel="2">
      <c r="A35" s="67" t="s">
        <v>102</v>
      </c>
      <c r="B35" s="68"/>
      <c r="C35" s="64">
        <f>SUBTOTAL(9,C34:C34)</f>
        <v>8198450</v>
      </c>
      <c r="D35" s="24">
        <f>SUBTOTAL(9,D34:D34)</f>
        <v>2990310</v>
      </c>
      <c r="E35" s="24">
        <f>SUBTOTAL(9,E34:E34)</f>
        <v>-5208140</v>
      </c>
      <c r="F35" s="64">
        <f>SUBTOTAL(9,F34:F34)</f>
        <v>2990310</v>
      </c>
      <c r="G35" s="21"/>
    </row>
    <row r="36" spans="1:7" ht="18" customHeight="1" outlineLevel="1">
      <c r="A36" s="70" t="s">
        <v>103</v>
      </c>
      <c r="B36" s="4" t="s">
        <v>104</v>
      </c>
      <c r="C36" s="10">
        <v>43688000</v>
      </c>
      <c r="D36" s="10">
        <v>51030000</v>
      </c>
      <c r="E36" s="10">
        <f t="shared" si="0"/>
        <v>7342000</v>
      </c>
      <c r="F36" s="3">
        <v>51030000</v>
      </c>
      <c r="G36" s="1">
        <v>54000000</v>
      </c>
    </row>
    <row r="37" spans="1:7" ht="18" customHeight="1" outlineLevel="2">
      <c r="A37" s="71"/>
      <c r="B37" s="4" t="s">
        <v>105</v>
      </c>
      <c r="C37" s="10">
        <v>16869610</v>
      </c>
      <c r="D37" s="10">
        <v>20952000</v>
      </c>
      <c r="E37" s="10">
        <f t="shared" si="0"/>
        <v>4082390</v>
      </c>
      <c r="F37" s="3">
        <v>20952000</v>
      </c>
      <c r="G37" s="1">
        <v>22000000</v>
      </c>
    </row>
    <row r="38" spans="1:7" ht="18" customHeight="1" outlineLevel="1">
      <c r="A38" s="71"/>
      <c r="B38" s="4" t="s">
        <v>106</v>
      </c>
      <c r="C38" s="10">
        <v>10528000</v>
      </c>
      <c r="D38" s="10">
        <v>18142000</v>
      </c>
      <c r="E38" s="10">
        <f t="shared" si="0"/>
        <v>7614000</v>
      </c>
      <c r="F38" s="3">
        <v>18142000</v>
      </c>
      <c r="G38" s="1">
        <v>20000000</v>
      </c>
    </row>
    <row r="39" spans="1:7" ht="18" customHeight="1" outlineLevel="2">
      <c r="A39" s="72"/>
      <c r="B39" s="4" t="s">
        <v>107</v>
      </c>
      <c r="C39" s="10">
        <v>2800000</v>
      </c>
      <c r="D39" s="10">
        <v>1200000</v>
      </c>
      <c r="E39" s="10">
        <f t="shared" si="0"/>
        <v>-1600000</v>
      </c>
      <c r="F39" s="3">
        <v>1200000</v>
      </c>
      <c r="G39" s="1">
        <v>2500000</v>
      </c>
    </row>
    <row r="40" spans="1:7" ht="18" customHeight="1" outlineLevel="2">
      <c r="A40" s="67" t="s">
        <v>108</v>
      </c>
      <c r="B40" s="68"/>
      <c r="C40" s="64">
        <f>SUBTOTAL(9,C36:C39)</f>
        <v>73885610</v>
      </c>
      <c r="D40" s="24">
        <f>SUBTOTAL(9,D36:D39)</f>
        <v>91324000</v>
      </c>
      <c r="E40" s="24">
        <f>SUBTOTAL(9,E36:E39)</f>
        <v>17438390</v>
      </c>
      <c r="F40" s="64">
        <f>SUBTOTAL(9,F36:F39)</f>
        <v>91324000</v>
      </c>
      <c r="G40" s="21"/>
    </row>
    <row r="41" spans="1:7" ht="18" customHeight="1" outlineLevel="2">
      <c r="A41" s="62" t="s">
        <v>109</v>
      </c>
      <c r="B41" s="4" t="s">
        <v>110</v>
      </c>
      <c r="C41" s="10">
        <v>80000</v>
      </c>
      <c r="D41" s="10">
        <v>46600</v>
      </c>
      <c r="E41" s="10">
        <f t="shared" si="0"/>
        <v>-33400</v>
      </c>
      <c r="F41" s="3">
        <v>46600</v>
      </c>
      <c r="G41" s="1">
        <v>100000</v>
      </c>
    </row>
    <row r="42" spans="1:7" ht="18" customHeight="1" outlineLevel="2">
      <c r="A42" s="67" t="s">
        <v>111</v>
      </c>
      <c r="B42" s="68"/>
      <c r="C42" s="64">
        <f>SUBTOTAL(9,C41:C41)</f>
        <v>80000</v>
      </c>
      <c r="D42" s="24">
        <f>SUBTOTAL(9,D41:D41)</f>
        <v>46600</v>
      </c>
      <c r="E42" s="24">
        <f>SUBTOTAL(9,E41:E41)</f>
        <v>-33400</v>
      </c>
      <c r="F42" s="64">
        <f>SUBTOTAL(9,F41:F41)</f>
        <v>46600</v>
      </c>
      <c r="G42" s="21"/>
    </row>
    <row r="43" spans="1:7" ht="18" customHeight="1" outlineLevel="1">
      <c r="A43" s="62" t="s">
        <v>112</v>
      </c>
      <c r="B43" s="4" t="s">
        <v>113</v>
      </c>
      <c r="C43" s="10">
        <v>826760</v>
      </c>
      <c r="D43" s="10">
        <v>845520</v>
      </c>
      <c r="E43" s="10">
        <f t="shared" si="0"/>
        <v>18760</v>
      </c>
      <c r="F43" s="3">
        <v>845520</v>
      </c>
      <c r="G43" s="1">
        <v>900000</v>
      </c>
    </row>
    <row r="44" spans="1:7" ht="18" customHeight="1" outlineLevel="2">
      <c r="A44" s="67" t="s">
        <v>118</v>
      </c>
      <c r="B44" s="68"/>
      <c r="C44" s="64">
        <f>SUBTOTAL(9,C43:C43)</f>
        <v>826760</v>
      </c>
      <c r="D44" s="24">
        <f>SUBTOTAL(9,D43:D43)</f>
        <v>845520</v>
      </c>
      <c r="E44" s="24">
        <f>SUBTOTAL(9,E43:E43)</f>
        <v>18760</v>
      </c>
      <c r="F44" s="64">
        <f>SUBTOTAL(9,F43:F43)</f>
        <v>845520</v>
      </c>
      <c r="G44" s="21"/>
    </row>
    <row r="45" spans="1:7" ht="18" customHeight="1" outlineLevel="1">
      <c r="A45" s="70" t="s">
        <v>119</v>
      </c>
      <c r="B45" s="4" t="s">
        <v>114</v>
      </c>
      <c r="C45" s="10">
        <v>4603180</v>
      </c>
      <c r="D45" s="10">
        <v>2021340</v>
      </c>
      <c r="E45" s="10">
        <f t="shared" si="0"/>
        <v>-2581840</v>
      </c>
      <c r="F45" s="3">
        <v>2021340</v>
      </c>
      <c r="G45" s="1">
        <v>2250000</v>
      </c>
    </row>
    <row r="46" spans="1:7" ht="18" customHeight="1" outlineLevel="2">
      <c r="A46" s="71"/>
      <c r="B46" s="4" t="s">
        <v>115</v>
      </c>
      <c r="C46" s="10">
        <v>0</v>
      </c>
      <c r="D46" s="10">
        <v>371200</v>
      </c>
      <c r="E46" s="10">
        <f t="shared" si="0"/>
        <v>371200</v>
      </c>
      <c r="F46" s="3">
        <v>371200</v>
      </c>
      <c r="G46" s="1">
        <v>500000</v>
      </c>
    </row>
    <row r="47" spans="1:7" ht="18" customHeight="1" outlineLevel="1">
      <c r="A47" s="71"/>
      <c r="B47" s="4" t="s">
        <v>116</v>
      </c>
      <c r="C47" s="10">
        <v>3709440</v>
      </c>
      <c r="D47" s="10">
        <v>8046520</v>
      </c>
      <c r="E47" s="10">
        <f t="shared" si="0"/>
        <v>4337080</v>
      </c>
      <c r="F47" s="3">
        <v>8046520</v>
      </c>
      <c r="G47" s="1">
        <v>8000000</v>
      </c>
    </row>
    <row r="48" spans="1:7" ht="18" customHeight="1" outlineLevel="2">
      <c r="A48" s="71"/>
      <c r="B48" s="4" t="s">
        <v>117</v>
      </c>
      <c r="C48" s="10">
        <v>13341270</v>
      </c>
      <c r="D48" s="10">
        <v>12618920</v>
      </c>
      <c r="E48" s="10">
        <f t="shared" si="0"/>
        <v>-722350</v>
      </c>
      <c r="F48" s="3">
        <v>12618920</v>
      </c>
      <c r="G48" s="1">
        <v>14000000</v>
      </c>
    </row>
    <row r="49" spans="1:7" ht="18" customHeight="1" outlineLevel="2">
      <c r="A49" s="71"/>
      <c r="B49" s="4" t="s">
        <v>120</v>
      </c>
      <c r="C49" s="10">
        <v>1610400</v>
      </c>
      <c r="D49" s="10">
        <v>1444000</v>
      </c>
      <c r="E49" s="10">
        <f t="shared" si="0"/>
        <v>-166400</v>
      </c>
      <c r="F49" s="3">
        <v>1444000</v>
      </c>
      <c r="G49" s="1">
        <v>1500000</v>
      </c>
    </row>
    <row r="50" spans="1:7" ht="18" customHeight="1" outlineLevel="2">
      <c r="A50" s="71"/>
      <c r="B50" s="4" t="s">
        <v>121</v>
      </c>
      <c r="C50" s="10">
        <v>963900</v>
      </c>
      <c r="D50" s="10">
        <v>1640300</v>
      </c>
      <c r="E50" s="10">
        <f t="shared" si="0"/>
        <v>676400</v>
      </c>
      <c r="F50" s="3">
        <v>1640300</v>
      </c>
      <c r="G50" s="1">
        <v>2000000</v>
      </c>
    </row>
    <row r="51" spans="1:7" ht="18" customHeight="1" outlineLevel="2">
      <c r="A51" s="71"/>
      <c r="B51" s="4" t="s">
        <v>122</v>
      </c>
      <c r="C51" s="10">
        <v>559280</v>
      </c>
      <c r="D51" s="10">
        <v>265000</v>
      </c>
      <c r="E51" s="10">
        <f t="shared" si="0"/>
        <v>-294280</v>
      </c>
      <c r="F51" s="3">
        <v>265000</v>
      </c>
      <c r="G51" s="1">
        <v>300000</v>
      </c>
    </row>
    <row r="52" spans="1:7" ht="18" customHeight="1" outlineLevel="2">
      <c r="A52" s="71"/>
      <c r="B52" s="4" t="s">
        <v>123</v>
      </c>
      <c r="C52" s="3">
        <v>0</v>
      </c>
      <c r="D52" s="10">
        <v>100000</v>
      </c>
      <c r="E52" s="10">
        <f t="shared" si="0"/>
        <v>100000</v>
      </c>
      <c r="F52" s="3">
        <v>100000</v>
      </c>
      <c r="G52" s="1">
        <v>100000</v>
      </c>
    </row>
    <row r="53" spans="1:7" ht="18" customHeight="1" outlineLevel="2">
      <c r="A53" s="71"/>
      <c r="B53" s="4" t="s">
        <v>124</v>
      </c>
      <c r="C53" s="10">
        <v>7284720</v>
      </c>
      <c r="D53" s="10">
        <v>7942900</v>
      </c>
      <c r="E53" s="10">
        <f t="shared" si="0"/>
        <v>658180</v>
      </c>
      <c r="F53" s="3">
        <v>7942900</v>
      </c>
      <c r="G53" s="1">
        <v>8000000</v>
      </c>
    </row>
    <row r="54" spans="1:7" ht="18" customHeight="1" outlineLevel="2">
      <c r="A54" s="71"/>
      <c r="B54" s="4" t="s">
        <v>125</v>
      </c>
      <c r="C54" s="10">
        <v>6622610</v>
      </c>
      <c r="D54" s="10">
        <v>3645540</v>
      </c>
      <c r="E54" s="10">
        <f t="shared" si="0"/>
        <v>-2977070</v>
      </c>
      <c r="F54" s="3">
        <v>3645540</v>
      </c>
      <c r="G54" s="1">
        <v>4000000</v>
      </c>
    </row>
    <row r="55" spans="1:7" ht="18" customHeight="1" outlineLevel="2">
      <c r="A55" s="72"/>
      <c r="B55" s="4" t="s">
        <v>126</v>
      </c>
      <c r="C55" s="10">
        <v>66200</v>
      </c>
      <c r="D55" s="10">
        <v>314800</v>
      </c>
      <c r="E55" s="10">
        <f t="shared" si="0"/>
        <v>248600</v>
      </c>
      <c r="F55" s="3">
        <v>314800</v>
      </c>
      <c r="G55" s="1">
        <v>100000</v>
      </c>
    </row>
    <row r="56" spans="1:7" ht="18" customHeight="1" outlineLevel="2">
      <c r="A56" s="67" t="s">
        <v>127</v>
      </c>
      <c r="B56" s="68"/>
      <c r="C56" s="64">
        <f>SUBTOTAL(9,C45:C55)</f>
        <v>38761000</v>
      </c>
      <c r="D56" s="24">
        <f>SUBTOTAL(9,D45:D55)</f>
        <v>38410520</v>
      </c>
      <c r="E56" s="24">
        <f>SUBTOTAL(9,E45:E55)</f>
        <v>-350480</v>
      </c>
      <c r="F56" s="64">
        <f>SUBTOTAL(9,F45:F55)</f>
        <v>38410520</v>
      </c>
      <c r="G56" s="21"/>
    </row>
    <row r="57" spans="1:7" ht="18" customHeight="1" outlineLevel="2">
      <c r="A57" s="70" t="s">
        <v>128</v>
      </c>
      <c r="B57" s="4" t="s">
        <v>129</v>
      </c>
      <c r="C57" s="10">
        <v>2933500</v>
      </c>
      <c r="D57" s="10">
        <v>5145530</v>
      </c>
      <c r="E57" s="10">
        <f t="shared" si="0"/>
        <v>2212030</v>
      </c>
      <c r="F57" s="3">
        <v>5145530</v>
      </c>
      <c r="G57" s="1">
        <v>5200000</v>
      </c>
    </row>
    <row r="58" spans="1:7" ht="18" customHeight="1" outlineLevel="2">
      <c r="A58" s="72"/>
      <c r="B58" s="4" t="s">
        <v>130</v>
      </c>
      <c r="C58" s="10">
        <v>1174220</v>
      </c>
      <c r="D58" s="10">
        <v>413070</v>
      </c>
      <c r="E58" s="10">
        <f t="shared" si="0"/>
        <v>-761150</v>
      </c>
      <c r="F58" s="3">
        <v>413070</v>
      </c>
      <c r="G58" s="1">
        <v>1660000</v>
      </c>
    </row>
    <row r="59" spans="1:7" ht="18" customHeight="1" outlineLevel="1">
      <c r="A59" s="67" t="s">
        <v>135</v>
      </c>
      <c r="B59" s="68"/>
      <c r="C59" s="64">
        <f>SUBTOTAL(9,C57:C58)</f>
        <v>4107720</v>
      </c>
      <c r="D59" s="24">
        <f>SUBTOTAL(9,D57:D58)</f>
        <v>5558600</v>
      </c>
      <c r="E59" s="24">
        <f>SUBTOTAL(9,E57:E58)</f>
        <v>1450880</v>
      </c>
      <c r="F59" s="64">
        <f>SUBTOTAL(9,F57:F58)</f>
        <v>5558600</v>
      </c>
      <c r="G59" s="21"/>
    </row>
    <row r="60" spans="1:7" ht="18" customHeight="1" outlineLevel="2">
      <c r="A60" s="70" t="s">
        <v>136</v>
      </c>
      <c r="B60" s="4" t="s">
        <v>131</v>
      </c>
      <c r="C60" s="10">
        <v>2734600</v>
      </c>
      <c r="D60" s="10">
        <v>2478090</v>
      </c>
      <c r="E60" s="10">
        <f t="shared" si="0"/>
        <v>-256510</v>
      </c>
      <c r="F60" s="3">
        <v>2478090</v>
      </c>
      <c r="G60" s="1">
        <v>2500000</v>
      </c>
    </row>
    <row r="61" spans="1:7" ht="18" customHeight="1" outlineLevel="2">
      <c r="A61" s="71"/>
      <c r="B61" s="4" t="s">
        <v>132</v>
      </c>
      <c r="C61" s="10">
        <v>1164060</v>
      </c>
      <c r="D61" s="10">
        <v>1274230</v>
      </c>
      <c r="E61" s="10">
        <f t="shared" si="0"/>
        <v>110170</v>
      </c>
      <c r="F61" s="3">
        <v>1274230</v>
      </c>
      <c r="G61" s="1">
        <v>1400000</v>
      </c>
    </row>
    <row r="62" spans="1:7" ht="18" customHeight="1" outlineLevel="1">
      <c r="A62" s="71"/>
      <c r="B62" s="4" t="s">
        <v>133</v>
      </c>
      <c r="C62" s="10">
        <v>2015550</v>
      </c>
      <c r="D62" s="10">
        <v>2327400</v>
      </c>
      <c r="E62" s="10">
        <f t="shared" si="0"/>
        <v>311850</v>
      </c>
      <c r="F62" s="3">
        <v>2327400</v>
      </c>
      <c r="G62" s="1">
        <v>2500000</v>
      </c>
    </row>
    <row r="63" spans="1:7" ht="18" customHeight="1" outlineLevel="2">
      <c r="A63" s="71"/>
      <c r="B63" s="4" t="s">
        <v>134</v>
      </c>
      <c r="C63" s="10">
        <v>773030</v>
      </c>
      <c r="D63" s="10">
        <v>959380</v>
      </c>
      <c r="E63" s="10">
        <f t="shared" si="0"/>
        <v>186350</v>
      </c>
      <c r="F63" s="3">
        <v>959380</v>
      </c>
      <c r="G63" s="1">
        <v>1100000</v>
      </c>
    </row>
    <row r="64" spans="1:7" ht="18" customHeight="1" outlineLevel="2">
      <c r="A64" s="71"/>
      <c r="B64" s="4" t="s">
        <v>137</v>
      </c>
      <c r="C64" s="10">
        <v>1353850</v>
      </c>
      <c r="D64" s="10">
        <v>4317950</v>
      </c>
      <c r="E64" s="10">
        <f t="shared" si="0"/>
        <v>2964100</v>
      </c>
      <c r="F64" s="3">
        <v>4317950</v>
      </c>
      <c r="G64" s="1">
        <v>3000000</v>
      </c>
    </row>
    <row r="65" spans="1:7" ht="18" customHeight="1" outlineLevel="2">
      <c r="A65" s="71"/>
      <c r="B65" s="4" t="s">
        <v>138</v>
      </c>
      <c r="C65" s="10">
        <v>200000</v>
      </c>
      <c r="D65" s="10">
        <v>400000</v>
      </c>
      <c r="E65" s="10">
        <f t="shared" si="0"/>
        <v>200000</v>
      </c>
      <c r="F65" s="3">
        <v>400000</v>
      </c>
      <c r="G65" s="1">
        <v>300000</v>
      </c>
    </row>
    <row r="66" spans="1:7" ht="18" customHeight="1" outlineLevel="2">
      <c r="A66" s="72"/>
      <c r="B66" s="4" t="s">
        <v>139</v>
      </c>
      <c r="C66" s="10">
        <v>15013730</v>
      </c>
      <c r="D66" s="10">
        <v>9290500</v>
      </c>
      <c r="E66" s="10">
        <f t="shared" si="0"/>
        <v>-5723230</v>
      </c>
      <c r="F66" s="3">
        <v>9290500</v>
      </c>
      <c r="G66" s="1">
        <v>9300000</v>
      </c>
    </row>
    <row r="67" spans="1:7" ht="18" customHeight="1" outlineLevel="2">
      <c r="A67" s="67" t="s">
        <v>140</v>
      </c>
      <c r="B67" s="68"/>
      <c r="C67" s="64">
        <f>SUBTOTAL(9,C60:C66)</f>
        <v>23254820</v>
      </c>
      <c r="D67" s="24">
        <f>SUBTOTAL(9,D60:D66)</f>
        <v>21047550</v>
      </c>
      <c r="E67" s="24">
        <f>SUBTOTAL(9,E60:E66)</f>
        <v>-2207270</v>
      </c>
      <c r="F67" s="64">
        <f>SUBTOTAL(9,F60:F66)</f>
        <v>21047550</v>
      </c>
      <c r="G67" s="21"/>
    </row>
    <row r="68" spans="1:7" ht="18" customHeight="1" outlineLevel="2">
      <c r="A68" s="70" t="s">
        <v>141</v>
      </c>
      <c r="B68" s="4" t="s">
        <v>149</v>
      </c>
      <c r="C68" s="10">
        <v>3621850</v>
      </c>
      <c r="D68" s="10">
        <v>1838470</v>
      </c>
      <c r="E68" s="10">
        <f t="shared" si="0"/>
        <v>-1783380</v>
      </c>
      <c r="F68" s="3">
        <v>1838470</v>
      </c>
      <c r="G68" s="1">
        <v>2000000</v>
      </c>
    </row>
    <row r="69" spans="1:7" ht="18" customHeight="1" outlineLevel="2">
      <c r="A69" s="71"/>
      <c r="B69" s="4" t="s">
        <v>146</v>
      </c>
      <c r="C69" s="10">
        <v>2124850</v>
      </c>
      <c r="D69" s="10">
        <v>4157140</v>
      </c>
      <c r="E69" s="10">
        <f t="shared" si="0"/>
        <v>2032290</v>
      </c>
      <c r="F69" s="3">
        <v>4157140</v>
      </c>
      <c r="G69" s="1">
        <v>4000000</v>
      </c>
    </row>
    <row r="70" spans="1:7" ht="18" customHeight="1" outlineLevel="1">
      <c r="A70" s="72"/>
      <c r="B70" s="4" t="s">
        <v>142</v>
      </c>
      <c r="C70" s="10">
        <v>1147500</v>
      </c>
      <c r="D70" s="10">
        <v>1264000</v>
      </c>
      <c r="E70" s="10">
        <f t="shared" si="0"/>
        <v>116500</v>
      </c>
      <c r="F70" s="3">
        <v>1264000</v>
      </c>
      <c r="G70" s="1">
        <v>1300000</v>
      </c>
    </row>
    <row r="71" spans="1:7" ht="18" customHeight="1" outlineLevel="2">
      <c r="A71" s="67" t="s">
        <v>143</v>
      </c>
      <c r="B71" s="68"/>
      <c r="C71" s="64">
        <f>SUBTOTAL(9,C68:C70)</f>
        <v>6894200</v>
      </c>
      <c r="D71" s="24">
        <f>SUBTOTAL(9,D68:D70)</f>
        <v>7259610</v>
      </c>
      <c r="E71" s="24">
        <f>SUBTOTAL(9,E68:E70)</f>
        <v>365410</v>
      </c>
      <c r="F71" s="64">
        <f>SUBTOTAL(9,F68:F70)</f>
        <v>7259610</v>
      </c>
      <c r="G71" s="21"/>
    </row>
    <row r="72" spans="1:7" ht="18" customHeight="1" outlineLevel="2">
      <c r="A72" s="70" t="s">
        <v>150</v>
      </c>
      <c r="B72" s="4" t="s">
        <v>144</v>
      </c>
      <c r="C72" s="10">
        <v>2942760</v>
      </c>
      <c r="D72" s="10">
        <v>400850</v>
      </c>
      <c r="E72" s="10">
        <f t="shared" si="0"/>
        <v>-2541910</v>
      </c>
      <c r="F72" s="3">
        <v>400850</v>
      </c>
      <c r="G72" s="1">
        <v>400000</v>
      </c>
    </row>
    <row r="73" spans="1:7" ht="18" customHeight="1" outlineLevel="2">
      <c r="A73" s="72"/>
      <c r="B73" s="4" t="s">
        <v>145</v>
      </c>
      <c r="C73" s="10">
        <v>0</v>
      </c>
      <c r="D73" s="10">
        <v>0</v>
      </c>
      <c r="E73" s="10">
        <f t="shared" si="0"/>
        <v>0</v>
      </c>
      <c r="F73" s="3">
        <v>0</v>
      </c>
      <c r="G73" s="1">
        <v>5000000</v>
      </c>
    </row>
    <row r="74" spans="1:7" ht="18" customHeight="1" outlineLevel="1">
      <c r="A74" s="67" t="s">
        <v>156</v>
      </c>
      <c r="B74" s="68"/>
      <c r="C74" s="64">
        <f>SUBTOTAL(9,C72:C73)</f>
        <v>2942760</v>
      </c>
      <c r="D74" s="24">
        <f>SUBTOTAL(9,D72:D73)</f>
        <v>400850</v>
      </c>
      <c r="E74" s="24">
        <f>SUBTOTAL(9,E72:E73)</f>
        <v>-2541910</v>
      </c>
      <c r="F74" s="64">
        <f>SUBTOTAL(9,F72:F73)</f>
        <v>400850</v>
      </c>
      <c r="G74" s="21"/>
    </row>
    <row r="75" spans="1:7" ht="18" customHeight="1" outlineLevel="2">
      <c r="A75" s="67" t="s">
        <v>157</v>
      </c>
      <c r="B75" s="68"/>
      <c r="C75" s="64">
        <f>SUBTOTAL(9,C3:C73)</f>
        <v>419669612</v>
      </c>
      <c r="D75" s="24">
        <f>SUBTOTAL(9,D3:D73)</f>
        <v>648986716</v>
      </c>
      <c r="E75" s="24">
        <f>SUBTOTAL(9,E3:E73)</f>
        <v>229317104</v>
      </c>
      <c r="F75" s="64">
        <f>SUBTOTAL(9,F3:F73)</f>
        <v>337630306</v>
      </c>
      <c r="G75" s="21">
        <f>SUM(G3:G74)</f>
        <v>500000000</v>
      </c>
    </row>
    <row r="76" ht="18" customHeight="1" outlineLevel="2"/>
    <row r="77" ht="18" customHeight="1" outlineLevel="1"/>
    <row r="78" ht="18" customHeight="1"/>
  </sheetData>
  <mergeCells count="29">
    <mergeCell ref="A68:A70"/>
    <mergeCell ref="A72:A73"/>
    <mergeCell ref="A71:B71"/>
    <mergeCell ref="A74:B74"/>
    <mergeCell ref="A75:B75"/>
    <mergeCell ref="A5:A6"/>
    <mergeCell ref="A8:A9"/>
    <mergeCell ref="A11:A17"/>
    <mergeCell ref="A19:A25"/>
    <mergeCell ref="A27:A29"/>
    <mergeCell ref="A31:A32"/>
    <mergeCell ref="A44:B44"/>
    <mergeCell ref="A56:B56"/>
    <mergeCell ref="A59:B59"/>
    <mergeCell ref="A67:B67"/>
    <mergeCell ref="A45:A55"/>
    <mergeCell ref="A57:A58"/>
    <mergeCell ref="A60:A66"/>
    <mergeCell ref="A35:B35"/>
    <mergeCell ref="A30:B30"/>
    <mergeCell ref="A40:B40"/>
    <mergeCell ref="A42:B42"/>
    <mergeCell ref="A36:A39"/>
    <mergeCell ref="A18:B18"/>
    <mergeCell ref="A26:B26"/>
    <mergeCell ref="A33:B33"/>
    <mergeCell ref="A4:B4"/>
    <mergeCell ref="A7:B7"/>
    <mergeCell ref="A10:B10"/>
  </mergeCells>
  <printOptions/>
  <pageMargins left="0.36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사무장</cp:lastModifiedBy>
  <cp:lastPrinted>2004-01-30T06:38:25Z</cp:lastPrinted>
  <dcterms:created xsi:type="dcterms:W3CDTF">2004-01-05T07:43:49Z</dcterms:created>
  <dcterms:modified xsi:type="dcterms:W3CDTF">2004-02-15T00:05:11Z</dcterms:modified>
  <cp:category/>
  <cp:version/>
  <cp:contentType/>
  <cp:contentStatus/>
</cp:coreProperties>
</file>