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15" windowHeight="3780" tabRatio="684" activeTab="0"/>
  </bookViews>
  <sheets>
    <sheet name="청년주소록" sheetId="1" r:id="rId1"/>
    <sheet name="자세히" sheetId="2" r:id="rId2"/>
    <sheet name="초등부" sheetId="3" r:id="rId3"/>
    <sheet name="중고등부" sheetId="4" r:id="rId4"/>
    <sheet name="성가대" sheetId="5" r:id="rId5"/>
    <sheet name="전례부" sheetId="6" r:id="rId6"/>
    <sheet name="agape" sheetId="7" r:id="rId7"/>
    <sheet name="성서모임" sheetId="8" r:id="rId8"/>
  </sheets>
  <definedNames/>
  <calcPr fullCalcOnLoad="1"/>
</workbook>
</file>

<file path=xl/sharedStrings.xml><?xml version="1.0" encoding="utf-8"?>
<sst xmlns="http://schemas.openxmlformats.org/spreadsheetml/2006/main" count="989" uniqueCount="500">
  <si>
    <t>431-5235</t>
  </si>
  <si>
    <t>017-558-6000</t>
  </si>
  <si>
    <t>431-5236</t>
  </si>
  <si>
    <t>565-2879</t>
  </si>
  <si>
    <t>016-213-2879</t>
  </si>
  <si>
    <t>404-2864</t>
  </si>
  <si>
    <t>019-265-2864</t>
  </si>
  <si>
    <t>431-9593</t>
  </si>
  <si>
    <t>019-225-9593</t>
  </si>
  <si>
    <t>400-0919</t>
  </si>
  <si>
    <t>016-365-6248</t>
  </si>
  <si>
    <t>400-6849</t>
  </si>
  <si>
    <t>019-263-6849</t>
  </si>
  <si>
    <t>406-9116</t>
  </si>
  <si>
    <t>015-7758-4825</t>
  </si>
  <si>
    <t>403-1032</t>
  </si>
  <si>
    <t>015-7777-1032</t>
  </si>
  <si>
    <t>400-4842</t>
  </si>
  <si>
    <t>015-390-0106</t>
  </si>
  <si>
    <t>이명은 안젤라</t>
  </si>
  <si>
    <t>401-5410</t>
  </si>
  <si>
    <t>019-206-7687</t>
  </si>
  <si>
    <t>정근오 그라시아노</t>
  </si>
  <si>
    <t>016-295-7845</t>
  </si>
  <si>
    <t>강다영 크렌센시아</t>
  </si>
  <si>
    <t>유진선 크리스티나</t>
  </si>
  <si>
    <t>테      너</t>
  </si>
  <si>
    <t>이종영 알비노</t>
  </si>
  <si>
    <t>박설호 미카엘</t>
  </si>
  <si>
    <t>이형찬 스테파노</t>
  </si>
  <si>
    <t>김대영</t>
  </si>
  <si>
    <t>베      이      스</t>
  </si>
  <si>
    <t>최윤석 그레고리오</t>
  </si>
  <si>
    <t>반영정 루치오</t>
  </si>
  <si>
    <t>이상익 사도요한</t>
  </si>
  <si>
    <t>정태현 세바스띠아노</t>
  </si>
  <si>
    <t>단체</t>
  </si>
  <si>
    <t>구분</t>
  </si>
  <si>
    <r>
      <t>이름</t>
    </r>
    <r>
      <rPr>
        <sz val="11"/>
        <rFont val="Arial"/>
        <family val="2"/>
      </rPr>
      <t>,</t>
    </r>
    <r>
      <rPr>
        <sz val="11"/>
        <rFont val="돋움"/>
        <family val="3"/>
      </rPr>
      <t>본명</t>
    </r>
  </si>
  <si>
    <t>핸드폰,호출기</t>
  </si>
  <si>
    <t>생일,축일</t>
  </si>
  <si>
    <t>신부님</t>
  </si>
  <si>
    <r>
      <t>이규섭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스테파노</t>
    </r>
  </si>
  <si>
    <t>수녀님</t>
  </si>
  <si>
    <t>김 필립보네리</t>
  </si>
  <si>
    <r>
      <t>중</t>
    </r>
    <r>
      <rPr>
        <sz val="11"/>
        <rFont val="Arial"/>
        <family val="2"/>
      </rPr>
      <t xml:space="preserve">   </t>
    </r>
    <r>
      <rPr>
        <sz val="11"/>
        <rFont val="돋움"/>
        <family val="3"/>
      </rPr>
      <t>고   등   부   교   사   회</t>
    </r>
    <r>
      <rPr>
        <sz val="11"/>
        <rFont val="Arial"/>
        <family val="2"/>
      </rPr>
      <t xml:space="preserve"> </t>
    </r>
  </si>
  <si>
    <t>교감</t>
  </si>
  <si>
    <r>
      <t>정성일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시릴로</t>
    </r>
  </si>
  <si>
    <t>교무</t>
  </si>
  <si>
    <t>회계</t>
  </si>
  <si>
    <r>
      <t>마안나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안나</t>
    </r>
  </si>
  <si>
    <t>서기</t>
  </si>
  <si>
    <r>
      <t>김옥경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세실리아</t>
    </r>
  </si>
  <si>
    <r>
      <t>김</t>
    </r>
    <r>
      <rPr>
        <sz val="11"/>
        <rFont val="Arial"/>
        <family val="2"/>
      </rPr>
      <t xml:space="preserve">   </t>
    </r>
    <r>
      <rPr>
        <sz val="11"/>
        <rFont val="돋움"/>
        <family val="3"/>
      </rPr>
      <t>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바오로</t>
    </r>
  </si>
  <si>
    <r>
      <t>김창근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가브리엘</t>
    </r>
  </si>
  <si>
    <r>
      <t>유지연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베로니카</t>
    </r>
  </si>
  <si>
    <t>교사</t>
  </si>
  <si>
    <r>
      <t>임동욱</t>
    </r>
    <r>
      <rPr>
        <sz val="11"/>
        <rFont val="Arial"/>
        <family val="2"/>
      </rPr>
      <t xml:space="preserve"> F.</t>
    </r>
    <r>
      <rPr>
        <sz val="11"/>
        <rFont val="돋움"/>
        <family val="3"/>
      </rPr>
      <t>사베리오</t>
    </r>
  </si>
  <si>
    <r>
      <t>임상민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임마누엘</t>
    </r>
  </si>
  <si>
    <r>
      <t>장윤수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대건안드레아</t>
    </r>
  </si>
  <si>
    <t xml:space="preserve">초   등   부   교   사   회   </t>
  </si>
  <si>
    <t>박소영 마리아</t>
  </si>
  <si>
    <t>448-2193</t>
  </si>
  <si>
    <t>016-288-0684</t>
  </si>
  <si>
    <r>
      <t>조</t>
    </r>
    <r>
      <rPr>
        <sz val="11"/>
        <rFont val="Arial"/>
        <family val="2"/>
      </rPr>
      <t xml:space="preserve">   </t>
    </r>
    <r>
      <rPr>
        <sz val="11"/>
        <rFont val="돋움"/>
        <family val="3"/>
      </rPr>
      <t>명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루까</t>
    </r>
  </si>
  <si>
    <t>449-8769</t>
  </si>
  <si>
    <t>019-250-8769</t>
  </si>
  <si>
    <t>이태희 소화데레사</t>
  </si>
  <si>
    <t>403-6268</t>
  </si>
  <si>
    <t>017-228-6268</t>
  </si>
  <si>
    <t>박성진 데레사</t>
  </si>
  <si>
    <t>403-9387</t>
  </si>
  <si>
    <t>이정은 안젤라</t>
  </si>
  <si>
    <t>407-8675</t>
  </si>
  <si>
    <t>017-229-1726</t>
  </si>
  <si>
    <t>이경은 마리아</t>
  </si>
  <si>
    <t>016-282-8675</t>
  </si>
  <si>
    <t>박진희 프란체스카</t>
  </si>
  <si>
    <t>3401-6959</t>
  </si>
  <si>
    <t>019-351-6959</t>
  </si>
  <si>
    <t>오윤태 토마</t>
  </si>
  <si>
    <t>404-0128</t>
  </si>
  <si>
    <t>박지선 스텔라</t>
  </si>
  <si>
    <t>408-9969</t>
  </si>
  <si>
    <t>016-295-9969</t>
  </si>
  <si>
    <t>김성수 요셉</t>
  </si>
  <si>
    <t>2203-5150</t>
  </si>
  <si>
    <t>016-231-1017</t>
  </si>
  <si>
    <t>참   사   랑   청   년   성   가   대</t>
  </si>
  <si>
    <t>지휘</t>
  </si>
  <si>
    <t>강석주 벨라뎃다</t>
  </si>
  <si>
    <t>430-2505</t>
  </si>
  <si>
    <t>016-388-2505</t>
  </si>
  <si>
    <t>4.1/1.16</t>
  </si>
  <si>
    <t xml:space="preserve">반주 </t>
  </si>
  <si>
    <t>정승원 그라시아</t>
  </si>
  <si>
    <t>3042-2736</t>
  </si>
  <si>
    <t>011-661-2736</t>
  </si>
  <si>
    <t>7.24/7.5</t>
  </si>
  <si>
    <t>단장</t>
  </si>
  <si>
    <t>김민정 카타리나</t>
  </si>
  <si>
    <t>401-0209</t>
  </si>
  <si>
    <t>016-327-0209</t>
  </si>
  <si>
    <t>2.25/4.29</t>
  </si>
  <si>
    <t>총무</t>
  </si>
  <si>
    <t>장재원 스테파노</t>
  </si>
  <si>
    <t>402-3129</t>
  </si>
  <si>
    <t>016-845-4106</t>
  </si>
  <si>
    <t>3.18/12.26</t>
  </si>
  <si>
    <t>양진효 율리안나</t>
  </si>
  <si>
    <t>408-0359</t>
  </si>
  <si>
    <t>019-393-0359</t>
  </si>
  <si>
    <t>5.5/6.19</t>
  </si>
  <si>
    <t>권선은 아가다</t>
  </si>
  <si>
    <t>406-5193</t>
  </si>
  <si>
    <t>018-205-5193</t>
  </si>
  <si>
    <t>2.6/2.5</t>
  </si>
  <si>
    <t>소      프      라      노</t>
  </si>
  <si>
    <t>조애리 아가다</t>
  </si>
  <si>
    <t>488-1103</t>
  </si>
  <si>
    <t>019-376-9876</t>
  </si>
  <si>
    <t>10.3/2.5</t>
  </si>
  <si>
    <t>양현주 제노베파</t>
  </si>
  <si>
    <t>019-320-0359</t>
  </si>
  <si>
    <t>6.13/1.3</t>
  </si>
  <si>
    <t>김희진 아네스</t>
  </si>
  <si>
    <t>3402-1129</t>
  </si>
  <si>
    <t>017-328-8760</t>
  </si>
  <si>
    <t>3.3/</t>
  </si>
  <si>
    <t>이여주 안젤라</t>
  </si>
  <si>
    <t>404-7494</t>
  </si>
  <si>
    <t>016-296-7494</t>
  </si>
  <si>
    <t>1.8/1.27</t>
  </si>
  <si>
    <t>염수진 젤뚜르다</t>
  </si>
  <si>
    <t>403-9647</t>
  </si>
  <si>
    <t>011-9788-9647</t>
  </si>
  <si>
    <t>3.17/3.17</t>
  </si>
  <si>
    <t>엘      토</t>
  </si>
  <si>
    <t>장정인 안나</t>
  </si>
  <si>
    <t>016-290-1320</t>
  </si>
  <si>
    <t>3.20/</t>
  </si>
  <si>
    <t>김혜영 마리아</t>
  </si>
  <si>
    <t>431-1121</t>
  </si>
  <si>
    <t>018-258-2109</t>
  </si>
  <si>
    <t>8.11/1.1</t>
  </si>
  <si>
    <t>016-335-0489</t>
  </si>
  <si>
    <t>6.14/</t>
  </si>
  <si>
    <t>406-8912</t>
  </si>
  <si>
    <t>019-306-8915</t>
  </si>
  <si>
    <t>4.11/7.24</t>
  </si>
  <si>
    <t>017-393-7494</t>
  </si>
  <si>
    <t>3.27/3.8</t>
  </si>
  <si>
    <t>431-2197</t>
  </si>
  <si>
    <t>015-8365-0622</t>
  </si>
  <si>
    <t>6.22/9.29</t>
  </si>
  <si>
    <t>402-0845</t>
  </si>
  <si>
    <t>015-8328-0845</t>
  </si>
  <si>
    <t>5.24/12.26</t>
  </si>
  <si>
    <t>400-8775</t>
  </si>
  <si>
    <t>018-212-8775</t>
  </si>
  <si>
    <t>019-335-3825</t>
  </si>
  <si>
    <t>2.16/9.3</t>
  </si>
  <si>
    <r>
      <t>채</t>
    </r>
    <r>
      <rPr>
        <sz val="11"/>
        <rFont val="Arial"/>
        <family val="2"/>
      </rPr>
      <t xml:space="preserve">    </t>
    </r>
    <r>
      <rPr>
        <sz val="11"/>
        <rFont val="돋움"/>
        <family val="3"/>
      </rPr>
      <t>진 베드로</t>
    </r>
  </si>
  <si>
    <t>408-8252</t>
  </si>
  <si>
    <t>016-295-4084</t>
  </si>
  <si>
    <t>10.22/</t>
  </si>
  <si>
    <t>449-5347</t>
  </si>
  <si>
    <t>017-215-5347</t>
  </si>
  <si>
    <t>2.6/</t>
  </si>
  <si>
    <t>443-1029</t>
  </si>
  <si>
    <t>011-9720-3298</t>
  </si>
  <si>
    <t>12.11/12.27</t>
  </si>
  <si>
    <t>400-1109</t>
  </si>
  <si>
    <t>011-9762-9286</t>
  </si>
  <si>
    <t>성직자</t>
  </si>
  <si>
    <t>019-234-9086</t>
  </si>
  <si>
    <t>msshin@lgi.lg.co.kr</t>
  </si>
  <si>
    <t>011-326-9163</t>
  </si>
  <si>
    <t>stgela@samsung.co.kr</t>
  </si>
  <si>
    <t>406-6529</t>
  </si>
  <si>
    <t>anastasiajung@hanmail.net</t>
  </si>
  <si>
    <t>016-269-4133</t>
  </si>
  <si>
    <t>icyman@hitel.net</t>
  </si>
  <si>
    <t>449-4718</t>
  </si>
  <si>
    <t>015-7777-4718</t>
  </si>
  <si>
    <t>semini74@hotmail.com</t>
  </si>
  <si>
    <t>403-0496</t>
  </si>
  <si>
    <t>016-207-0496</t>
  </si>
  <si>
    <t>011-630-9410</t>
  </si>
  <si>
    <t>jshwang@ips.or.kr</t>
  </si>
  <si>
    <t>402-2521</t>
  </si>
  <si>
    <t>011-390-7545</t>
  </si>
  <si>
    <t>monicakim.ct@lifung.co.kr</t>
  </si>
  <si>
    <t>400-5271</t>
  </si>
  <si>
    <t>017-219-4271</t>
  </si>
  <si>
    <t>019-380-1413</t>
  </si>
  <si>
    <t>hjyang@lghs.lg.co.kr</t>
  </si>
  <si>
    <t>012-959-4718</t>
  </si>
  <si>
    <t>armdurm@med.yonsei.ac.kr</t>
  </si>
  <si>
    <t>402-9260</t>
  </si>
  <si>
    <t>019-243-9263</t>
  </si>
  <si>
    <t>shong728@math.ewha.ac.kr</t>
  </si>
  <si>
    <t>448-2614</t>
  </si>
  <si>
    <t>016-267-5954</t>
  </si>
  <si>
    <t>403-9866</t>
  </si>
  <si>
    <t>016-297-9866</t>
  </si>
  <si>
    <t>jungbh11@unitel.co.kr</t>
  </si>
  <si>
    <t>400-9449</t>
  </si>
  <si>
    <t>015-7711-9449</t>
  </si>
  <si>
    <t>jjw13579@hanmail.net</t>
  </si>
  <si>
    <r>
      <t>신무승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베드로</t>
    </r>
  </si>
  <si>
    <t>3401-9086</t>
  </si>
  <si>
    <r>
      <t>김민정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안젤라</t>
    </r>
  </si>
  <si>
    <t>9.21/</t>
  </si>
  <si>
    <t>10.9/</t>
  </si>
  <si>
    <r>
      <t>정유진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아나스타샤</t>
    </r>
  </si>
  <si>
    <r>
      <t>조기대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요한</t>
    </r>
  </si>
  <si>
    <r>
      <t>이세민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요한</t>
    </r>
  </si>
  <si>
    <r>
      <t>옥연재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리드비나</t>
    </r>
  </si>
  <si>
    <r>
      <t>황정선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마틸다</t>
    </r>
  </si>
  <si>
    <r>
      <t>김재미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마르가리타</t>
    </r>
  </si>
  <si>
    <r>
      <t>최소현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미카엘라</t>
    </r>
  </si>
  <si>
    <r>
      <t>양희주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로사</t>
    </r>
  </si>
  <si>
    <r>
      <t>이중민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레오</t>
    </r>
  </si>
  <si>
    <r>
      <t>서승현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아네스</t>
    </r>
  </si>
  <si>
    <r>
      <t>김하랑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보나벤뚜라</t>
    </r>
  </si>
  <si>
    <r>
      <t>정병훈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베드로</t>
    </r>
  </si>
  <si>
    <r>
      <t>정재우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베드로</t>
    </r>
  </si>
  <si>
    <t>3432-9819</t>
  </si>
  <si>
    <t>4.18/</t>
  </si>
  <si>
    <t>8.19/</t>
  </si>
  <si>
    <t>402-9414</t>
  </si>
  <si>
    <t>406-1413</t>
  </si>
  <si>
    <t>7.11/</t>
  </si>
  <si>
    <t>4.2/</t>
  </si>
  <si>
    <t>3.23/</t>
  </si>
  <si>
    <t>4.5/</t>
  </si>
  <si>
    <t>11.2/</t>
  </si>
  <si>
    <t>12.19/</t>
  </si>
  <si>
    <t>11.22/</t>
  </si>
  <si>
    <t>6.18/</t>
  </si>
  <si>
    <t>7.15/</t>
  </si>
  <si>
    <t>4.7/</t>
  </si>
  <si>
    <r>
      <t>청   년   전</t>
    </r>
    <r>
      <rPr>
        <sz val="11"/>
        <rFont val="Arial"/>
        <family val="2"/>
      </rPr>
      <t xml:space="preserve">   </t>
    </r>
    <r>
      <rPr>
        <sz val="11"/>
        <rFont val="돋움"/>
        <family val="3"/>
      </rPr>
      <t>례   부</t>
    </r>
  </si>
  <si>
    <t>적</t>
  </si>
  <si>
    <t>을</t>
  </si>
  <si>
    <t>게</t>
  </si>
  <si>
    <t>없</t>
  </si>
  <si>
    <t>쥐</t>
  </si>
  <si>
    <t>롱</t>
  </si>
  <si>
    <t>8.16/1.20</t>
  </si>
  <si>
    <t>8.1/12.26</t>
  </si>
  <si>
    <t>12.8/6.27</t>
  </si>
  <si>
    <t>2.4/7.26</t>
  </si>
  <si>
    <t>12.31/11.22</t>
  </si>
  <si>
    <t>11.11/6.29</t>
  </si>
  <si>
    <t>3.13/</t>
  </si>
  <si>
    <t>9.1/7.12</t>
  </si>
  <si>
    <t>12.30/12.3</t>
  </si>
  <si>
    <t>11.22/12.25</t>
  </si>
  <si>
    <t>9.24/9.20</t>
  </si>
  <si>
    <t>8.7/5.31</t>
  </si>
  <si>
    <t>12.20/12.18</t>
  </si>
  <si>
    <t>0342-722-0489</t>
  </si>
  <si>
    <t>0331-202-8160</t>
  </si>
  <si>
    <t>집전화</t>
  </si>
  <si>
    <t>사무실</t>
  </si>
  <si>
    <t>주소</t>
  </si>
  <si>
    <t>e-mail address</t>
  </si>
  <si>
    <t>3773-5250</t>
  </si>
  <si>
    <t>751-8023</t>
  </si>
  <si>
    <t>3462-0945</t>
  </si>
  <si>
    <t>456-5588(260)</t>
  </si>
  <si>
    <t>2007-4265</t>
  </si>
  <si>
    <t>문정1동 28-13</t>
  </si>
  <si>
    <t>문정동 프라자 apt 7-601</t>
  </si>
  <si>
    <t>문정동 138-1 102호</t>
  </si>
  <si>
    <t>문정동 건영@101-1408</t>
  </si>
  <si>
    <t>문정동 현대@15-803</t>
  </si>
  <si>
    <t>문정동 건영@104-104</t>
  </si>
  <si>
    <t>강동구 성내2동 133-5</t>
  </si>
  <si>
    <t>거여동 현대@101-1203</t>
  </si>
  <si>
    <t>가락2동 186-2</t>
  </si>
  <si>
    <t>문정동 삼환@5-403</t>
  </si>
  <si>
    <t>문정동 198-2</t>
  </si>
  <si>
    <t>문정동 79-2</t>
  </si>
  <si>
    <t>수원시 팔달구 영통동 살구골마을 728-1602</t>
  </si>
  <si>
    <t>문정동 건영@101-204</t>
  </si>
  <si>
    <t>문정동 건영@101-409</t>
  </si>
  <si>
    <t>가락2동 극동@6-404</t>
  </si>
  <si>
    <t>비고</t>
  </si>
  <si>
    <t>문정동 141번지</t>
  </si>
  <si>
    <t>문정동 141번지   경동아트빌라 A동 202</t>
  </si>
  <si>
    <t>강남구 역삼1동 795-17 역삼 연립 나동 14호</t>
  </si>
  <si>
    <t>문정동 문정APT 2동403</t>
  </si>
  <si>
    <t>문정동 44-2 청강빌라 202</t>
  </si>
  <si>
    <t>송파동 45-19</t>
  </si>
  <si>
    <t>가락 1차 현대 APT 16동 1304</t>
  </si>
  <si>
    <t>가락동 프라자 APT 5동 1205</t>
  </si>
  <si>
    <t>문정동 문정APT 19동 305</t>
  </si>
  <si>
    <t>문정동 문정APT 9동 504</t>
  </si>
  <si>
    <t>문정동 136-15 한승빌라B01</t>
  </si>
  <si>
    <t>가락1차 현대 APT 11동 602</t>
  </si>
  <si>
    <t>011-9774-6529</t>
  </si>
  <si>
    <t>빈칸을 채워주세요</t>
  </si>
  <si>
    <t>문정동 성당 보좌 신부</t>
  </si>
  <si>
    <t>강남구 삼성동 48-7</t>
  </si>
  <si>
    <t>문정동 시영아파트</t>
  </si>
  <si>
    <t>가락2동 삼환아파트 6동501호</t>
  </si>
  <si>
    <t>문정동 건영아파트 102-405</t>
  </si>
  <si>
    <t>가락2동 삼환아파트 8동 804호</t>
  </si>
  <si>
    <t>가락2동 삼환아파트 7동 604호</t>
  </si>
  <si>
    <t>문정동 146-2</t>
  </si>
  <si>
    <t>가락2동 삼환아파트 7동 801호</t>
  </si>
  <si>
    <t>송파2동 삼익아파트 213동802호</t>
  </si>
  <si>
    <t>016-758-4718</t>
  </si>
  <si>
    <t>김태남 바오로</t>
  </si>
  <si>
    <t>신오식 안토니오</t>
  </si>
  <si>
    <t>강용재 안드레아</t>
  </si>
  <si>
    <t>김희태 미카엘</t>
  </si>
  <si>
    <t>송호필 베드로</t>
  </si>
  <si>
    <t>이건웅 베네딕도</t>
  </si>
  <si>
    <t>김정명 요셉</t>
  </si>
  <si>
    <t>조희정 소피아</t>
  </si>
  <si>
    <t>한대우 요셉</t>
  </si>
  <si>
    <t>011-726-3544</t>
  </si>
  <si>
    <t>011-897-4890</t>
  </si>
  <si>
    <t>012-203-3895</t>
  </si>
  <si>
    <t>011-225-7667</t>
  </si>
  <si>
    <t>016-261-2276</t>
  </si>
  <si>
    <t>011-219-6749</t>
  </si>
  <si>
    <t>017-258-2173</t>
  </si>
  <si>
    <t>011-9789-5235</t>
  </si>
  <si>
    <t>017-408-3690</t>
  </si>
  <si>
    <t>김선미 베로니카</t>
  </si>
  <si>
    <t>회장</t>
  </si>
  <si>
    <t>부회장</t>
  </si>
  <si>
    <t>청   년   분   과</t>
  </si>
  <si>
    <t>위원장</t>
  </si>
  <si>
    <t>부  "</t>
  </si>
  <si>
    <t xml:space="preserve">위원 </t>
  </si>
  <si>
    <t>대표</t>
  </si>
  <si>
    <t>016-205-2314</t>
  </si>
  <si>
    <t>8.1/12.26</t>
  </si>
  <si>
    <t>구성모 요한보스꼬</t>
  </si>
  <si>
    <t>018-256-0534</t>
  </si>
  <si>
    <t>4.13/1.31</t>
  </si>
  <si>
    <t>설정환 요한라이루찌</t>
  </si>
  <si>
    <t>오영록 대건안드레아</t>
  </si>
  <si>
    <t>지명아 안나</t>
  </si>
  <si>
    <t>이선권 야고보</t>
  </si>
  <si>
    <t>443-5197</t>
  </si>
  <si>
    <t>431-5842</t>
  </si>
  <si>
    <t>3401-1165</t>
  </si>
  <si>
    <t>403-4470</t>
  </si>
  <si>
    <t>011-497-4738</t>
  </si>
  <si>
    <t>10.11/7.12</t>
  </si>
  <si>
    <t>019-309-6023</t>
  </si>
  <si>
    <t>6.23/</t>
  </si>
  <si>
    <t>011-493-2232</t>
  </si>
  <si>
    <t>019-258-3998</t>
  </si>
  <si>
    <t>016-843-0094</t>
  </si>
  <si>
    <t>1.12/3.19</t>
  </si>
  <si>
    <t>6.9/6.9</t>
  </si>
  <si>
    <t>2.7/9.20</t>
  </si>
  <si>
    <t>성   서   모   임</t>
  </si>
  <si>
    <t>청년협의회</t>
  </si>
  <si>
    <t>아가페</t>
  </si>
  <si>
    <t>"</t>
  </si>
  <si>
    <t>조형준 바오로</t>
  </si>
  <si>
    <t>407-3832</t>
  </si>
  <si>
    <t>016-202-9211</t>
  </si>
  <si>
    <t>6.18/6.29</t>
  </si>
  <si>
    <r>
      <t xml:space="preserve">가락동 프라자 </t>
    </r>
    <r>
      <rPr>
        <sz val="11"/>
        <rFont val="돋움"/>
        <family val="3"/>
      </rPr>
      <t>APT 6동 102호</t>
    </r>
  </si>
  <si>
    <r>
      <t xml:space="preserve">가락동 프라자 </t>
    </r>
    <r>
      <rPr>
        <sz val="11"/>
        <rFont val="돋움"/>
        <family val="3"/>
      </rPr>
      <t>APT 6동 102호</t>
    </r>
  </si>
  <si>
    <t>hunsung1@snu.ac.kr</t>
  </si>
  <si>
    <t>윤재원 마리나</t>
  </si>
  <si>
    <t>408-3212</t>
  </si>
  <si>
    <t>016-295-4212</t>
  </si>
  <si>
    <t>백종화 헨리꼬</t>
  </si>
  <si>
    <t>403-4689</t>
  </si>
  <si>
    <t>10.23/5.26</t>
  </si>
  <si>
    <t>7.10/10.18</t>
  </si>
  <si>
    <t>10.3/10.1</t>
  </si>
  <si>
    <t>2.16/10.1</t>
  </si>
  <si>
    <t>5.7/</t>
  </si>
  <si>
    <t>10.17/</t>
  </si>
  <si>
    <t>1.20/1.27</t>
  </si>
  <si>
    <t>8.23/7.3</t>
  </si>
  <si>
    <t>11.28/</t>
  </si>
  <si>
    <t>8.23/7.10</t>
  </si>
  <si>
    <t>2.12/</t>
  </si>
  <si>
    <t>12.3/</t>
  </si>
  <si>
    <t>2185-1101</t>
  </si>
  <si>
    <t>문정동 현대1차A. 14동 802호</t>
  </si>
  <si>
    <t>가락2동 삼안빌라 152-12호 201호</t>
  </si>
  <si>
    <t>baebury@nexon.co.kr</t>
  </si>
  <si>
    <t>배부리@nownuri.net</t>
  </si>
  <si>
    <t>parklife@yahoo.co.kr</t>
  </si>
  <si>
    <t>dreamingorange@yahoo.co.kr</t>
  </si>
  <si>
    <t>chashu47@yahoo.co.kr</t>
  </si>
  <si>
    <t>superv3@hanmail.net</t>
  </si>
  <si>
    <t>1292@catholic.or.kr</t>
  </si>
  <si>
    <t>문정동 시영아파트 8동1209호</t>
  </si>
  <si>
    <t>자료부</t>
  </si>
  <si>
    <t>레크부</t>
  </si>
  <si>
    <t>레크부장</t>
  </si>
  <si>
    <t>전례부장</t>
  </si>
  <si>
    <t>교육부장</t>
  </si>
  <si>
    <t>전례부</t>
  </si>
  <si>
    <t>성가대부장</t>
  </si>
  <si>
    <t>408-3212</t>
  </si>
  <si>
    <t>403-4689</t>
  </si>
  <si>
    <t>016-295-4212</t>
  </si>
  <si>
    <t>2.12/</t>
  </si>
  <si>
    <t>12.3/</t>
  </si>
  <si>
    <t>문정동 현대1차A. 14동802호</t>
  </si>
  <si>
    <t>가락2동 삼안빌라 152-12호 201호</t>
  </si>
  <si>
    <t>2185-1101</t>
  </si>
  <si>
    <r>
      <t>/</t>
    </r>
    <r>
      <rPr>
        <sz val="12"/>
        <rFont val="돋움"/>
        <family val="3"/>
      </rPr>
      <t>5.26</t>
    </r>
  </si>
  <si>
    <t>신무승 베드로</t>
  </si>
  <si>
    <t>3773-5250</t>
  </si>
  <si>
    <t>019-234-9086</t>
  </si>
  <si>
    <t>9.21/6.29</t>
  </si>
  <si>
    <t>11.22/6.29</t>
  </si>
  <si>
    <t>4.7/6.29</t>
  </si>
  <si>
    <t>조은진 안나</t>
  </si>
  <si>
    <t>이름,본명</t>
  </si>
  <si>
    <t>전화</t>
  </si>
  <si>
    <t>이규섭 스테파노</t>
  </si>
  <si>
    <t>/5.26</t>
  </si>
  <si>
    <r>
      <t>중</t>
    </r>
    <r>
      <rPr>
        <sz val="11"/>
        <rFont val="돋움"/>
        <family val="3"/>
      </rPr>
      <t xml:space="preserve">   고   등   부   교   사   회 </t>
    </r>
  </si>
  <si>
    <r>
      <t>청   년   전</t>
    </r>
    <r>
      <rPr>
        <sz val="11"/>
        <rFont val="돋움"/>
        <family val="3"/>
      </rPr>
      <t xml:space="preserve">   례   부</t>
    </r>
  </si>
  <si>
    <t>9.21/6.29</t>
  </si>
  <si>
    <t>403-6743</t>
  </si>
  <si>
    <t>401-0755</t>
  </si>
  <si>
    <t>400-2221</t>
  </si>
  <si>
    <t>448-2614</t>
  </si>
  <si>
    <t>204-4545</t>
  </si>
  <si>
    <t>402-6536</t>
  </si>
  <si>
    <t>019-234-9086</t>
  </si>
  <si>
    <t>448-6749</t>
  </si>
  <si>
    <t>413-9300</t>
  </si>
  <si>
    <t>402-7427</t>
  </si>
  <si>
    <t>0558-687-9056</t>
  </si>
  <si>
    <t>오인근 아오스딩</t>
  </si>
  <si>
    <t>안소연 베로니카</t>
  </si>
  <si>
    <r>
      <t>0</t>
    </r>
    <r>
      <rPr>
        <sz val="11"/>
        <rFont val="돋움"/>
        <family val="3"/>
      </rPr>
      <t>16-271-6139</t>
    </r>
  </si>
  <si>
    <t>011-227-7585</t>
  </si>
  <si>
    <t>김현민 사비나</t>
  </si>
  <si>
    <t>part</t>
  </si>
  <si>
    <t>자료</t>
  </si>
  <si>
    <t>교육</t>
  </si>
  <si>
    <t>홍보</t>
  </si>
  <si>
    <t>a.guitar</t>
  </si>
  <si>
    <t>이름</t>
  </si>
  <si>
    <t>김종휘</t>
  </si>
  <si>
    <t>정태현</t>
  </si>
  <si>
    <t>장윤수</t>
  </si>
  <si>
    <t>임상민</t>
  </si>
  <si>
    <t>임동욱</t>
  </si>
  <si>
    <t>오윤태</t>
  </si>
  <si>
    <t>박지선</t>
  </si>
  <si>
    <t xml:space="preserve"> 베네딕도</t>
  </si>
  <si>
    <t>축일</t>
  </si>
  <si>
    <t>생일</t>
  </si>
  <si>
    <t>e-mail</t>
  </si>
  <si>
    <t>bened@hanmail.net</t>
  </si>
  <si>
    <t>청년합주단아가페</t>
  </si>
  <si>
    <t>tel</t>
  </si>
  <si>
    <t>h.p (b.p)</t>
  </si>
  <si>
    <t>keyboard</t>
  </si>
  <si>
    <t>3486-4911</t>
  </si>
  <si>
    <t>사당5동 193-7</t>
  </si>
  <si>
    <t>drum</t>
  </si>
  <si>
    <t>가락2동 극동@6-404</t>
  </si>
  <si>
    <t>b.guitar</t>
  </si>
  <si>
    <t>문정동 136-15 한승빌라B01</t>
  </si>
  <si>
    <t>e.guitar</t>
  </si>
  <si>
    <t>문정동 문정APT 9동 504</t>
  </si>
  <si>
    <t>문정동 문정APT 19동 305</t>
  </si>
  <si>
    <t>문정동 146-2</t>
  </si>
  <si>
    <t>vocal</t>
  </si>
  <si>
    <t>가락2동 삼환아파트 7동 801호</t>
  </si>
  <si>
    <t>주    소</t>
  </si>
  <si>
    <t>본  명</t>
  </si>
  <si>
    <t>586-7361</t>
  </si>
  <si>
    <t>청년합주단아가페</t>
  </si>
  <si>
    <t xml:space="preserve"> 세바스띠아노</t>
  </si>
  <si>
    <t xml:space="preserve"> 대건안드레아</t>
  </si>
  <si>
    <t xml:space="preserve"> 임마누엘</t>
  </si>
  <si>
    <t xml:space="preserve"> F.사베리오</t>
  </si>
  <si>
    <t xml:space="preserve"> 토마</t>
  </si>
  <si>
    <t xml:space="preserve"> 스텔라</t>
  </si>
  <si>
    <t>안상미</t>
  </si>
  <si>
    <t>401-1219</t>
  </si>
  <si>
    <t>015-8371-2672</t>
  </si>
  <si>
    <t>문정동 시영APT 6동 307호</t>
  </si>
  <si>
    <t>arisu80@hanmail.net</t>
  </si>
  <si>
    <t>515-7200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</si>
</sst>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2">
    <font>
      <sz val="11"/>
      <name val="돋움"/>
      <family val="3"/>
    </font>
    <font>
      <sz val="8"/>
      <name val="돋움"/>
      <family val="3"/>
    </font>
    <font>
      <sz val="11"/>
      <name val="Arial"/>
      <family val="2"/>
    </font>
    <font>
      <sz val="8"/>
      <name val="Arial"/>
      <family val="2"/>
    </font>
    <font>
      <sz val="12"/>
      <name val="돋움"/>
      <family val="3"/>
    </font>
    <font>
      <sz val="12"/>
      <name val="Arial"/>
      <family val="2"/>
    </font>
    <font>
      <sz val="22"/>
      <name val="Arial"/>
      <family val="2"/>
    </font>
    <font>
      <sz val="22"/>
      <name val="돋움"/>
      <family val="3"/>
    </font>
    <font>
      <u val="single"/>
      <sz val="11"/>
      <color indexed="12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b/>
      <sz val="16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8" fillId="0" borderId="1" xfId="2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0" fillId="0" borderId="29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0" xfId="0" applyNumberFormat="1" applyFont="1" applyAlignment="1">
      <alignment/>
    </xf>
    <xf numFmtId="14" fontId="0" fillId="0" borderId="32" xfId="0" applyNumberFormat="1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centerContinuous"/>
    </xf>
    <xf numFmtId="0" fontId="0" fillId="0" borderId="56" xfId="0" applyFont="1" applyBorder="1" applyAlignment="1">
      <alignment horizontal="centerContinuous"/>
    </xf>
    <xf numFmtId="0" fontId="1" fillId="0" borderId="2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9" fillId="2" borderId="58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left"/>
    </xf>
    <xf numFmtId="0" fontId="0" fillId="0" borderId="0" xfId="0" applyBorder="1" applyAlignment="1">
      <alignment horizontal="centerContinuous" vertical="center" wrapText="1"/>
    </xf>
    <xf numFmtId="0" fontId="9" fillId="2" borderId="59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2" fillId="0" borderId="47" xfId="0" applyFont="1" applyBorder="1" applyAlignment="1">
      <alignment/>
    </xf>
    <xf numFmtId="0" fontId="9" fillId="2" borderId="12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left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 wrapText="1"/>
    </xf>
    <xf numFmtId="0" fontId="9" fillId="2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left"/>
    </xf>
    <xf numFmtId="0" fontId="10" fillId="2" borderId="47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unsung1@snu.ac.k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unsung1@snu.ac.k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70">
      <selection activeCell="C78" sqref="C78"/>
    </sheetView>
  </sheetViews>
  <sheetFormatPr defaultColWidth="8.88671875" defaultRowHeight="13.5"/>
  <cols>
    <col min="1" max="1" width="4.5546875" style="103" customWidth="1"/>
    <col min="2" max="2" width="6.21484375" style="103" customWidth="1"/>
    <col min="3" max="3" width="17.99609375" style="104" customWidth="1"/>
    <col min="4" max="4" width="10.4453125" style="104" customWidth="1"/>
    <col min="5" max="5" width="13.6640625" style="104" customWidth="1"/>
    <col min="6" max="6" width="10.6640625" style="103" customWidth="1"/>
    <col min="7" max="7" width="2.4453125" style="35" customWidth="1"/>
    <col min="8" max="8" width="4.5546875" style="35" customWidth="1"/>
    <col min="9" max="9" width="6.21484375" style="35" customWidth="1"/>
    <col min="10" max="10" width="17.99609375" style="35" customWidth="1"/>
    <col min="11" max="11" width="10.4453125" style="35" customWidth="1"/>
    <col min="12" max="12" width="13.6640625" style="35" customWidth="1"/>
    <col min="13" max="13" width="10.6640625" style="35" customWidth="1"/>
    <col min="14" max="16384" width="8.88671875" style="35" customWidth="1"/>
  </cols>
  <sheetData>
    <row r="1" spans="1:6" s="44" customFormat="1" ht="14.25" thickBot="1">
      <c r="A1" s="42"/>
      <c r="B1" s="42"/>
      <c r="C1" s="43"/>
      <c r="D1" s="43"/>
      <c r="E1" s="43"/>
      <c r="F1" s="42"/>
    </row>
    <row r="2" spans="1:13" s="44" customFormat="1" ht="15" thickBot="1" thickTop="1">
      <c r="A2" s="45" t="s">
        <v>36</v>
      </c>
      <c r="B2" s="46" t="s">
        <v>37</v>
      </c>
      <c r="C2" s="47" t="s">
        <v>427</v>
      </c>
      <c r="D2" s="48" t="s">
        <v>428</v>
      </c>
      <c r="E2" s="48" t="s">
        <v>39</v>
      </c>
      <c r="F2" s="49" t="s">
        <v>40</v>
      </c>
      <c r="H2" s="45" t="s">
        <v>36</v>
      </c>
      <c r="I2" s="46" t="s">
        <v>37</v>
      </c>
      <c r="J2" s="47" t="s">
        <v>427</v>
      </c>
      <c r="K2" s="48" t="s">
        <v>428</v>
      </c>
      <c r="L2" s="48" t="s">
        <v>39</v>
      </c>
      <c r="M2" s="49" t="s">
        <v>40</v>
      </c>
    </row>
    <row r="3" spans="1:13" s="44" customFormat="1" ht="16.5" customHeight="1" thickBot="1" thickTop="1">
      <c r="A3" s="142" t="s">
        <v>174</v>
      </c>
      <c r="B3" s="28" t="s">
        <v>41</v>
      </c>
      <c r="C3" s="29" t="s">
        <v>429</v>
      </c>
      <c r="D3" s="50" t="s">
        <v>0</v>
      </c>
      <c r="E3" s="50" t="s">
        <v>1</v>
      </c>
      <c r="F3" s="51" t="s">
        <v>343</v>
      </c>
      <c r="H3" s="142" t="s">
        <v>174</v>
      </c>
      <c r="I3" s="28" t="str">
        <f>B3</f>
        <v>신부님</v>
      </c>
      <c r="J3" s="29" t="str">
        <f aca="true" t="shared" si="0" ref="J3:J76">C3</f>
        <v>이규섭 스테파노</v>
      </c>
      <c r="K3" s="50" t="str">
        <f aca="true" t="shared" si="1" ref="K3:K76">D3</f>
        <v>431-5235</v>
      </c>
      <c r="L3" s="50" t="str">
        <f aca="true" t="shared" si="2" ref="L3:L76">E3</f>
        <v>017-558-6000</v>
      </c>
      <c r="M3" s="51" t="str">
        <f aca="true" t="shared" si="3" ref="M3:M76">F3</f>
        <v>8.1/12.26</v>
      </c>
    </row>
    <row r="4" spans="1:13" ht="15" thickBot="1">
      <c r="A4" s="143"/>
      <c r="B4" s="27" t="s">
        <v>43</v>
      </c>
      <c r="C4" s="52" t="s">
        <v>44</v>
      </c>
      <c r="D4" s="53" t="s">
        <v>2</v>
      </c>
      <c r="E4" s="53"/>
      <c r="F4" s="15" t="s">
        <v>430</v>
      </c>
      <c r="H4" s="146"/>
      <c r="I4" s="54" t="str">
        <f aca="true" t="shared" si="4" ref="I4:I62">B4</f>
        <v>수녀님</v>
      </c>
      <c r="J4" s="55" t="str">
        <f t="shared" si="0"/>
        <v>김 필립보네리</v>
      </c>
      <c r="K4" s="56" t="str">
        <f t="shared" si="1"/>
        <v>431-5236</v>
      </c>
      <c r="L4" s="56">
        <f t="shared" si="2"/>
        <v>0</v>
      </c>
      <c r="M4" s="15" t="str">
        <f t="shared" si="3"/>
        <v>/5.26</v>
      </c>
    </row>
    <row r="5" spans="1:13" ht="15" customHeight="1" thickTop="1">
      <c r="A5" s="144" t="s">
        <v>337</v>
      </c>
      <c r="B5" s="96" t="s">
        <v>338</v>
      </c>
      <c r="C5" s="58" t="s">
        <v>316</v>
      </c>
      <c r="D5" s="59" t="s">
        <v>434</v>
      </c>
      <c r="E5" s="59" t="s">
        <v>325</v>
      </c>
      <c r="F5" s="60"/>
      <c r="H5" s="144" t="s">
        <v>337</v>
      </c>
      <c r="I5" s="96" t="str">
        <f aca="true" t="shared" si="5" ref="I5:I14">B5</f>
        <v>위원장</v>
      </c>
      <c r="J5" s="58" t="str">
        <f t="shared" si="0"/>
        <v>김태남 바오로</v>
      </c>
      <c r="K5" s="59" t="str">
        <f t="shared" si="1"/>
        <v>403-6743</v>
      </c>
      <c r="L5" s="59" t="str">
        <f t="shared" si="2"/>
        <v>011-726-3544</v>
      </c>
      <c r="M5" s="60">
        <f t="shared" si="3"/>
        <v>0</v>
      </c>
    </row>
    <row r="6" spans="1:13" ht="13.5">
      <c r="A6" s="147"/>
      <c r="B6" s="97" t="s">
        <v>339</v>
      </c>
      <c r="C6" s="62" t="s">
        <v>317</v>
      </c>
      <c r="D6" s="63" t="s">
        <v>435</v>
      </c>
      <c r="E6" s="63" t="s">
        <v>326</v>
      </c>
      <c r="F6" s="64"/>
      <c r="H6" s="147"/>
      <c r="I6" s="97" t="str">
        <f t="shared" si="5"/>
        <v>부  "</v>
      </c>
      <c r="J6" s="62" t="str">
        <f t="shared" si="0"/>
        <v>신오식 안토니오</v>
      </c>
      <c r="K6" s="63" t="str">
        <f t="shared" si="1"/>
        <v>401-0755</v>
      </c>
      <c r="L6" s="63" t="str">
        <f t="shared" si="2"/>
        <v>011-897-4890</v>
      </c>
      <c r="M6" s="64">
        <f t="shared" si="3"/>
        <v>0</v>
      </c>
    </row>
    <row r="7" spans="1:13" ht="13.5">
      <c r="A7" s="147"/>
      <c r="B7" s="61" t="s">
        <v>340</v>
      </c>
      <c r="C7" s="62" t="s">
        <v>318</v>
      </c>
      <c r="D7" s="63" t="s">
        <v>436</v>
      </c>
      <c r="E7" s="63" t="s">
        <v>327</v>
      </c>
      <c r="F7" s="64"/>
      <c r="H7" s="147"/>
      <c r="I7" s="61" t="str">
        <f t="shared" si="5"/>
        <v>위원 </v>
      </c>
      <c r="J7" s="62" t="str">
        <f t="shared" si="0"/>
        <v>강용재 안드레아</v>
      </c>
      <c r="K7" s="63" t="str">
        <f t="shared" si="1"/>
        <v>400-2221</v>
      </c>
      <c r="L7" s="63" t="str">
        <f t="shared" si="2"/>
        <v>012-203-3895</v>
      </c>
      <c r="M7" s="64">
        <f t="shared" si="3"/>
        <v>0</v>
      </c>
    </row>
    <row r="8" spans="1:13" ht="13.5">
      <c r="A8" s="147"/>
      <c r="B8" s="61" t="s">
        <v>368</v>
      </c>
      <c r="C8" s="62" t="s">
        <v>319</v>
      </c>
      <c r="D8" s="63" t="s">
        <v>437</v>
      </c>
      <c r="E8" s="63" t="s">
        <v>328</v>
      </c>
      <c r="F8" s="64"/>
      <c r="H8" s="147"/>
      <c r="I8" s="61" t="str">
        <f t="shared" si="5"/>
        <v>"</v>
      </c>
      <c r="J8" s="62" t="str">
        <f t="shared" si="0"/>
        <v>김희태 미카엘</v>
      </c>
      <c r="K8" s="63" t="str">
        <f t="shared" si="1"/>
        <v>448-2614</v>
      </c>
      <c r="L8" s="63" t="str">
        <f t="shared" si="2"/>
        <v>011-225-7667</v>
      </c>
      <c r="M8" s="64">
        <f t="shared" si="3"/>
        <v>0</v>
      </c>
    </row>
    <row r="9" spans="1:13" ht="13.5">
      <c r="A9" s="147"/>
      <c r="B9" s="61" t="s">
        <v>368</v>
      </c>
      <c r="C9" s="62" t="s">
        <v>320</v>
      </c>
      <c r="D9" s="63" t="s">
        <v>438</v>
      </c>
      <c r="E9" s="63" t="s">
        <v>329</v>
      </c>
      <c r="F9" s="64"/>
      <c r="H9" s="147"/>
      <c r="I9" s="61" t="str">
        <f t="shared" si="5"/>
        <v>"</v>
      </c>
      <c r="J9" s="62" t="str">
        <f t="shared" si="0"/>
        <v>송호필 베드로</v>
      </c>
      <c r="K9" s="63" t="str">
        <f t="shared" si="1"/>
        <v>204-4545</v>
      </c>
      <c r="L9" s="63" t="str">
        <f t="shared" si="2"/>
        <v>016-261-2276</v>
      </c>
      <c r="M9" s="64">
        <f t="shared" si="3"/>
        <v>0</v>
      </c>
    </row>
    <row r="10" spans="1:13" ht="13.5">
      <c r="A10" s="147"/>
      <c r="B10" s="61" t="s">
        <v>368</v>
      </c>
      <c r="C10" s="88" t="s">
        <v>321</v>
      </c>
      <c r="D10" s="89" t="s">
        <v>439</v>
      </c>
      <c r="E10" s="89" t="s">
        <v>342</v>
      </c>
      <c r="F10" s="90"/>
      <c r="H10" s="147"/>
      <c r="I10" s="61" t="str">
        <f t="shared" si="5"/>
        <v>"</v>
      </c>
      <c r="J10" s="88" t="str">
        <f t="shared" si="0"/>
        <v>이건웅 베네딕도</v>
      </c>
      <c r="K10" s="89" t="str">
        <f t="shared" si="1"/>
        <v>402-6536</v>
      </c>
      <c r="L10" s="89" t="str">
        <f t="shared" si="2"/>
        <v>016-205-2314</v>
      </c>
      <c r="M10" s="90">
        <f t="shared" si="3"/>
        <v>0</v>
      </c>
    </row>
    <row r="11" spans="1:13" ht="14.25" thickBot="1">
      <c r="A11" s="148"/>
      <c r="B11" s="61" t="s">
        <v>368</v>
      </c>
      <c r="C11" s="68" t="s">
        <v>420</v>
      </c>
      <c r="D11" s="69" t="s">
        <v>211</v>
      </c>
      <c r="E11" s="69" t="s">
        <v>440</v>
      </c>
      <c r="F11" s="70" t="s">
        <v>433</v>
      </c>
      <c r="H11" s="148"/>
      <c r="I11" s="61" t="str">
        <f t="shared" si="5"/>
        <v>"</v>
      </c>
      <c r="J11" s="68" t="str">
        <f t="shared" si="0"/>
        <v>신무승 베드로</v>
      </c>
      <c r="K11" s="69" t="str">
        <f t="shared" si="1"/>
        <v>3401-9086</v>
      </c>
      <c r="L11" s="69" t="str">
        <f t="shared" si="2"/>
        <v>019-234-9086</v>
      </c>
      <c r="M11" s="70" t="str">
        <f t="shared" si="3"/>
        <v>9.21/6.29</v>
      </c>
    </row>
    <row r="12" spans="1:13" ht="15" customHeight="1" thickTop="1">
      <c r="A12" s="144" t="s">
        <v>366</v>
      </c>
      <c r="B12" s="96" t="s">
        <v>335</v>
      </c>
      <c r="C12" s="58" t="str">
        <f>C67</f>
        <v>이세민 요한</v>
      </c>
      <c r="D12" s="59" t="str">
        <f>D67</f>
        <v>449-4718</v>
      </c>
      <c r="E12" s="59" t="str">
        <f>E67</f>
        <v>016-758-4718</v>
      </c>
      <c r="F12" s="60" t="str">
        <f>F67</f>
        <v>7.11/</v>
      </c>
      <c r="H12" s="144" t="s">
        <v>366</v>
      </c>
      <c r="I12" s="96" t="str">
        <f t="shared" si="5"/>
        <v>회장</v>
      </c>
      <c r="J12" s="58" t="str">
        <f t="shared" si="0"/>
        <v>이세민 요한</v>
      </c>
      <c r="K12" s="59" t="str">
        <f t="shared" si="1"/>
        <v>449-4718</v>
      </c>
      <c r="L12" s="59" t="str">
        <f t="shared" si="2"/>
        <v>016-758-4718</v>
      </c>
      <c r="M12" s="60" t="str">
        <f t="shared" si="3"/>
        <v>7.11/</v>
      </c>
    </row>
    <row r="13" spans="1:13" ht="13.5">
      <c r="A13" s="147"/>
      <c r="B13" s="97" t="s">
        <v>336</v>
      </c>
      <c r="C13" s="62" t="s">
        <v>322</v>
      </c>
      <c r="D13" s="63" t="s">
        <v>441</v>
      </c>
      <c r="E13" s="63" t="s">
        <v>330</v>
      </c>
      <c r="F13" s="64"/>
      <c r="H13" s="145"/>
      <c r="I13" s="97" t="str">
        <f t="shared" si="5"/>
        <v>부회장</v>
      </c>
      <c r="J13" s="62" t="str">
        <f t="shared" si="0"/>
        <v>김정명 요셉</v>
      </c>
      <c r="K13" s="63" t="str">
        <f t="shared" si="1"/>
        <v>448-6749</v>
      </c>
      <c r="L13" s="63" t="str">
        <f t="shared" si="2"/>
        <v>011-219-6749</v>
      </c>
      <c r="M13" s="64">
        <f t="shared" si="3"/>
        <v>0</v>
      </c>
    </row>
    <row r="14" spans="1:13" ht="14.25" thickBot="1">
      <c r="A14" s="148"/>
      <c r="B14" s="98" t="s">
        <v>104</v>
      </c>
      <c r="C14" s="65" t="s">
        <v>323</v>
      </c>
      <c r="D14" s="66" t="s">
        <v>442</v>
      </c>
      <c r="E14" s="66" t="s">
        <v>331</v>
      </c>
      <c r="F14" s="67"/>
      <c r="H14" s="146"/>
      <c r="I14" s="98" t="str">
        <f t="shared" si="5"/>
        <v>총무</v>
      </c>
      <c r="J14" s="65" t="str">
        <f t="shared" si="0"/>
        <v>조희정 소피아</v>
      </c>
      <c r="K14" s="66" t="str">
        <f t="shared" si="1"/>
        <v>413-9300</v>
      </c>
      <c r="L14" s="66" t="str">
        <f t="shared" si="2"/>
        <v>017-258-2173</v>
      </c>
      <c r="M14" s="67">
        <f t="shared" si="3"/>
        <v>0</v>
      </c>
    </row>
    <row r="15" spans="1:13" ht="15" customHeight="1" thickTop="1">
      <c r="A15" s="144" t="s">
        <v>60</v>
      </c>
      <c r="B15" s="57"/>
      <c r="C15" s="58" t="str">
        <f>초등부!C8</f>
        <v>박소영 마리아</v>
      </c>
      <c r="D15" s="59" t="str">
        <f>초등부!D8</f>
        <v>448-2193</v>
      </c>
      <c r="E15" s="59" t="str">
        <f>초등부!F8</f>
        <v>016-288-0684</v>
      </c>
      <c r="F15" s="60" t="str">
        <f>초등부!G8</f>
        <v>10.23/5.26</v>
      </c>
      <c r="H15" s="144" t="s">
        <v>60</v>
      </c>
      <c r="I15" s="57"/>
      <c r="J15" s="58" t="str">
        <f aca="true" t="shared" si="6" ref="J15:J26">C15</f>
        <v>박소영 마리아</v>
      </c>
      <c r="K15" s="59" t="str">
        <f t="shared" si="1"/>
        <v>448-2193</v>
      </c>
      <c r="L15" s="59" t="str">
        <f t="shared" si="2"/>
        <v>016-288-0684</v>
      </c>
      <c r="M15" s="60" t="str">
        <f t="shared" si="3"/>
        <v>10.23/5.26</v>
      </c>
    </row>
    <row r="16" spans="1:13" ht="13.5">
      <c r="A16" s="147"/>
      <c r="B16" s="61"/>
      <c r="C16" s="62" t="str">
        <f>초등부!C9</f>
        <v>조   명  루까</v>
      </c>
      <c r="D16" s="63" t="str">
        <f>초등부!D9</f>
        <v>449-8769</v>
      </c>
      <c r="E16" s="63" t="str">
        <f>초등부!F9</f>
        <v>019-250-8769</v>
      </c>
      <c r="F16" s="64" t="str">
        <f>초등부!G9</f>
        <v>7.10/10.18</v>
      </c>
      <c r="H16" s="147"/>
      <c r="I16" s="61"/>
      <c r="J16" s="62" t="str">
        <f t="shared" si="6"/>
        <v>조   명  루까</v>
      </c>
      <c r="K16" s="63" t="str">
        <f t="shared" si="1"/>
        <v>449-8769</v>
      </c>
      <c r="L16" s="63" t="str">
        <f t="shared" si="2"/>
        <v>019-250-8769</v>
      </c>
      <c r="M16" s="64" t="str">
        <f t="shared" si="3"/>
        <v>7.10/10.18</v>
      </c>
    </row>
    <row r="17" spans="1:13" ht="13.5">
      <c r="A17" s="147"/>
      <c r="B17" s="61"/>
      <c r="C17" s="62" t="str">
        <f>초등부!C10</f>
        <v>이태희 소화데레사</v>
      </c>
      <c r="D17" s="63" t="str">
        <f>초등부!D10</f>
        <v>403-6268</v>
      </c>
      <c r="E17" s="63" t="str">
        <f>초등부!F10</f>
        <v>017-228-6268</v>
      </c>
      <c r="F17" s="64" t="str">
        <f>초등부!G10</f>
        <v>10.3/10.1</v>
      </c>
      <c r="H17" s="147"/>
      <c r="I17" s="61"/>
      <c r="J17" s="62" t="str">
        <f t="shared" si="6"/>
        <v>이태희 소화데레사</v>
      </c>
      <c r="K17" s="63" t="str">
        <f t="shared" si="1"/>
        <v>403-6268</v>
      </c>
      <c r="L17" s="63" t="str">
        <f t="shared" si="2"/>
        <v>017-228-6268</v>
      </c>
      <c r="M17" s="64" t="str">
        <f t="shared" si="3"/>
        <v>10.3/10.1</v>
      </c>
    </row>
    <row r="18" spans="1:13" ht="13.5">
      <c r="A18" s="147"/>
      <c r="B18" s="61"/>
      <c r="C18" s="62" t="str">
        <f>초등부!C11</f>
        <v>박성진 데레사</v>
      </c>
      <c r="D18" s="63" t="str">
        <f>초등부!D11</f>
        <v>403-9387</v>
      </c>
      <c r="E18" s="63">
        <f>초등부!F11</f>
        <v>0</v>
      </c>
      <c r="F18" s="64" t="str">
        <f>초등부!G11</f>
        <v>2.16/10.1</v>
      </c>
      <c r="H18" s="147"/>
      <c r="I18" s="61"/>
      <c r="J18" s="62" t="str">
        <f t="shared" si="6"/>
        <v>박성진 데레사</v>
      </c>
      <c r="K18" s="63" t="str">
        <f t="shared" si="1"/>
        <v>403-9387</v>
      </c>
      <c r="L18" s="63">
        <f t="shared" si="2"/>
        <v>0</v>
      </c>
      <c r="M18" s="64" t="str">
        <f t="shared" si="3"/>
        <v>2.16/10.1</v>
      </c>
    </row>
    <row r="19" spans="1:13" ht="13.5">
      <c r="A19" s="147"/>
      <c r="B19" s="61" t="s">
        <v>56</v>
      </c>
      <c r="C19" s="62" t="str">
        <f>초등부!C12</f>
        <v>이정은 안젤라</v>
      </c>
      <c r="D19" s="63" t="str">
        <f>초등부!D12</f>
        <v>407-8675</v>
      </c>
      <c r="E19" s="63" t="str">
        <f>초등부!F12</f>
        <v>017-229-1726</v>
      </c>
      <c r="F19" s="64" t="str">
        <f>초등부!G12</f>
        <v>1.20/1.27</v>
      </c>
      <c r="H19" s="147"/>
      <c r="I19" s="61" t="str">
        <f>B19</f>
        <v>교사</v>
      </c>
      <c r="J19" s="62" t="str">
        <f t="shared" si="6"/>
        <v>이정은 안젤라</v>
      </c>
      <c r="K19" s="63" t="str">
        <f t="shared" si="1"/>
        <v>407-8675</v>
      </c>
      <c r="L19" s="63" t="str">
        <f t="shared" si="2"/>
        <v>017-229-1726</v>
      </c>
      <c r="M19" s="64" t="str">
        <f t="shared" si="3"/>
        <v>1.20/1.27</v>
      </c>
    </row>
    <row r="20" spans="1:13" ht="13.5">
      <c r="A20" s="147"/>
      <c r="B20" s="61"/>
      <c r="C20" s="62" t="str">
        <f>초등부!C13</f>
        <v>이경은 마리아</v>
      </c>
      <c r="D20" s="63" t="str">
        <f>초등부!D13</f>
        <v>407-8675</v>
      </c>
      <c r="E20" s="63" t="str">
        <f>초등부!F13</f>
        <v>016-282-8675</v>
      </c>
      <c r="F20" s="64" t="str">
        <f>초등부!G13</f>
        <v>5.7/</v>
      </c>
      <c r="H20" s="147"/>
      <c r="I20" s="61"/>
      <c r="J20" s="62" t="str">
        <f t="shared" si="6"/>
        <v>이경은 마리아</v>
      </c>
      <c r="K20" s="63" t="str">
        <f t="shared" si="1"/>
        <v>407-8675</v>
      </c>
      <c r="L20" s="63" t="str">
        <f t="shared" si="2"/>
        <v>016-282-8675</v>
      </c>
      <c r="M20" s="64" t="str">
        <f t="shared" si="3"/>
        <v>5.7/</v>
      </c>
    </row>
    <row r="21" spans="1:13" ht="13.5">
      <c r="A21" s="147"/>
      <c r="B21" s="61"/>
      <c r="C21" s="62" t="str">
        <f>초등부!C14</f>
        <v>박진희 프란체스카</v>
      </c>
      <c r="D21" s="63" t="str">
        <f>초등부!D14</f>
        <v>3401-6959</v>
      </c>
      <c r="E21" s="63" t="str">
        <f>초등부!F14</f>
        <v>019-351-6959</v>
      </c>
      <c r="F21" s="64" t="str">
        <f>초등부!G14</f>
        <v>10.17/</v>
      </c>
      <c r="H21" s="147"/>
      <c r="I21" s="61"/>
      <c r="J21" s="62" t="str">
        <f t="shared" si="6"/>
        <v>박진희 프란체스카</v>
      </c>
      <c r="K21" s="63" t="str">
        <f t="shared" si="1"/>
        <v>3401-6959</v>
      </c>
      <c r="L21" s="63" t="str">
        <f t="shared" si="2"/>
        <v>019-351-6959</v>
      </c>
      <c r="M21" s="64" t="str">
        <f t="shared" si="3"/>
        <v>10.17/</v>
      </c>
    </row>
    <row r="22" spans="1:13" ht="13.5">
      <c r="A22" s="147"/>
      <c r="B22" s="61"/>
      <c r="C22" s="62" t="str">
        <f>초등부!C15</f>
        <v>오윤태 토마</v>
      </c>
      <c r="D22" s="63" t="str">
        <f>초등부!D15</f>
        <v>404-0128</v>
      </c>
      <c r="E22" s="63">
        <f>초등부!F15</f>
        <v>0</v>
      </c>
      <c r="F22" s="64" t="str">
        <f>초등부!G15</f>
        <v>8.23/7.3</v>
      </c>
      <c r="H22" s="147"/>
      <c r="I22" s="61"/>
      <c r="J22" s="62" t="str">
        <f t="shared" si="6"/>
        <v>오윤태 토마</v>
      </c>
      <c r="K22" s="63" t="str">
        <f t="shared" si="1"/>
        <v>404-0128</v>
      </c>
      <c r="L22" s="63">
        <f t="shared" si="2"/>
        <v>0</v>
      </c>
      <c r="M22" s="64" t="str">
        <f t="shared" si="3"/>
        <v>8.23/7.3</v>
      </c>
    </row>
    <row r="23" spans="1:13" ht="13.5">
      <c r="A23" s="147"/>
      <c r="B23" s="61"/>
      <c r="C23" s="62" t="str">
        <f>초등부!C16</f>
        <v>박지선 스텔라</v>
      </c>
      <c r="D23" s="63" t="str">
        <f>초등부!D16</f>
        <v>408-9969</v>
      </c>
      <c r="E23" s="63" t="str">
        <f>초등부!F16</f>
        <v>016-295-9969</v>
      </c>
      <c r="F23" s="64" t="str">
        <f>초등부!G16</f>
        <v>8.23/7.10</v>
      </c>
      <c r="H23" s="147"/>
      <c r="I23" s="61"/>
      <c r="J23" s="62" t="str">
        <f t="shared" si="6"/>
        <v>박지선 스텔라</v>
      </c>
      <c r="K23" s="63" t="str">
        <f t="shared" si="1"/>
        <v>408-9969</v>
      </c>
      <c r="L23" s="63" t="str">
        <f t="shared" si="2"/>
        <v>016-295-9969</v>
      </c>
      <c r="M23" s="64" t="str">
        <f t="shared" si="3"/>
        <v>8.23/7.10</v>
      </c>
    </row>
    <row r="24" spans="1:13" ht="14.25" thickBot="1">
      <c r="A24" s="147"/>
      <c r="B24" s="61"/>
      <c r="C24" s="62" t="str">
        <f>초등부!C17</f>
        <v>김성수 요셉</v>
      </c>
      <c r="D24" s="63" t="str">
        <f>초등부!D17</f>
        <v>2203-5150</v>
      </c>
      <c r="E24" s="63" t="str">
        <f>초등부!F17</f>
        <v>016-231-1017</v>
      </c>
      <c r="F24" s="64" t="str">
        <f>초등부!G17</f>
        <v>11.28/</v>
      </c>
      <c r="H24" s="147"/>
      <c r="I24" s="61"/>
      <c r="J24" s="65" t="str">
        <f t="shared" si="6"/>
        <v>김성수 요셉</v>
      </c>
      <c r="K24" s="66" t="str">
        <f t="shared" si="1"/>
        <v>2203-5150</v>
      </c>
      <c r="L24" s="66" t="str">
        <f t="shared" si="2"/>
        <v>016-231-1017</v>
      </c>
      <c r="M24" s="64" t="str">
        <f t="shared" si="3"/>
        <v>11.28/</v>
      </c>
    </row>
    <row r="25" spans="1:13" ht="14.25" thickTop="1">
      <c r="A25" s="147"/>
      <c r="B25" s="61"/>
      <c r="C25" s="62" t="str">
        <f>초등부!C18</f>
        <v>윤재원 마리나</v>
      </c>
      <c r="D25" s="63" t="str">
        <f>초등부!D18</f>
        <v>408-3212</v>
      </c>
      <c r="E25" s="63" t="str">
        <f>초등부!F18</f>
        <v>016-295-4212</v>
      </c>
      <c r="F25" s="64" t="str">
        <f>초등부!G18</f>
        <v>2.12/</v>
      </c>
      <c r="H25" s="147"/>
      <c r="I25" s="61"/>
      <c r="J25" s="62" t="str">
        <f t="shared" si="6"/>
        <v>윤재원 마리나</v>
      </c>
      <c r="K25" s="63" t="str">
        <f t="shared" si="1"/>
        <v>408-3212</v>
      </c>
      <c r="L25" s="63" t="str">
        <f t="shared" si="2"/>
        <v>016-295-4212</v>
      </c>
      <c r="M25" s="64" t="str">
        <f t="shared" si="3"/>
        <v>2.12/</v>
      </c>
    </row>
    <row r="26" spans="1:13" ht="14.25" thickBot="1">
      <c r="A26" s="148"/>
      <c r="B26" s="54"/>
      <c r="C26" s="65" t="str">
        <f>초등부!C19</f>
        <v>백종화 헨리꼬</v>
      </c>
      <c r="D26" s="66" t="str">
        <f>초등부!D19</f>
        <v>403-4689</v>
      </c>
      <c r="E26" s="66">
        <f>초등부!F19</f>
        <v>0</v>
      </c>
      <c r="F26" s="67" t="str">
        <f>초등부!G19</f>
        <v>12.3/</v>
      </c>
      <c r="H26" s="148"/>
      <c r="I26" s="54"/>
      <c r="J26" s="65" t="str">
        <f t="shared" si="6"/>
        <v>백종화 헨리꼬</v>
      </c>
      <c r="K26" s="66" t="str">
        <f t="shared" si="1"/>
        <v>403-4689</v>
      </c>
      <c r="L26" s="66">
        <f t="shared" si="2"/>
        <v>0</v>
      </c>
      <c r="M26" s="67" t="str">
        <f t="shared" si="3"/>
        <v>12.3/</v>
      </c>
    </row>
    <row r="27" spans="1:13" ht="16.5" customHeight="1" thickBot="1" thickTop="1">
      <c r="A27" s="144" t="s">
        <v>431</v>
      </c>
      <c r="B27" s="61" t="s">
        <v>46</v>
      </c>
      <c r="C27" s="68" t="str">
        <f>중고등부!C6</f>
        <v>정성일 시릴로</v>
      </c>
      <c r="D27" s="69" t="str">
        <f>중고등부!D6</f>
        <v>565-2879</v>
      </c>
      <c r="E27" s="69" t="str">
        <f>중고등부!F6</f>
        <v>016-213-2879</v>
      </c>
      <c r="F27" s="70" t="str">
        <f>중고등부!G6</f>
        <v>12.8/6.27</v>
      </c>
      <c r="H27" s="144" t="s">
        <v>431</v>
      </c>
      <c r="I27" s="61" t="str">
        <f t="shared" si="4"/>
        <v>교감</v>
      </c>
      <c r="J27" s="68" t="str">
        <f t="shared" si="0"/>
        <v>정성일 시릴로</v>
      </c>
      <c r="K27" s="69" t="str">
        <f t="shared" si="1"/>
        <v>565-2879</v>
      </c>
      <c r="L27" s="69" t="str">
        <f t="shared" si="2"/>
        <v>016-213-2879</v>
      </c>
      <c r="M27" s="70" t="str">
        <f t="shared" si="3"/>
        <v>12.8/6.27</v>
      </c>
    </row>
    <row r="28" spans="1:13" ht="14.25" thickBot="1">
      <c r="A28" s="145"/>
      <c r="B28" s="71" t="s">
        <v>48</v>
      </c>
      <c r="C28" s="62" t="str">
        <f>중고등부!C7</f>
        <v>임동욱 F.사베리오</v>
      </c>
      <c r="D28" s="63" t="str">
        <f>중고등부!D7</f>
        <v>406-9116</v>
      </c>
      <c r="E28" s="63" t="str">
        <f>중고등부!F7</f>
        <v>015-7758-4825</v>
      </c>
      <c r="F28" s="64" t="str">
        <f>중고등부!G7</f>
        <v>12.30/12.3</v>
      </c>
      <c r="H28" s="145"/>
      <c r="I28" s="71" t="str">
        <f t="shared" si="4"/>
        <v>교무</v>
      </c>
      <c r="J28" s="62" t="str">
        <f t="shared" si="0"/>
        <v>임동욱 F.사베리오</v>
      </c>
      <c r="K28" s="63" t="str">
        <f t="shared" si="1"/>
        <v>406-9116</v>
      </c>
      <c r="L28" s="63" t="str">
        <f t="shared" si="2"/>
        <v>015-7758-4825</v>
      </c>
      <c r="M28" s="64" t="str">
        <f t="shared" si="3"/>
        <v>12.30/12.3</v>
      </c>
    </row>
    <row r="29" spans="1:13" ht="14.25" thickBot="1">
      <c r="A29" s="145"/>
      <c r="B29" s="61" t="s">
        <v>49</v>
      </c>
      <c r="C29" s="68" t="str">
        <f>중고등부!C8</f>
        <v>마안나 안나</v>
      </c>
      <c r="D29" s="69" t="str">
        <f>중고등부!D8</f>
        <v>404-2864</v>
      </c>
      <c r="E29" s="69" t="str">
        <f>중고등부!F8</f>
        <v>019-265-2864</v>
      </c>
      <c r="F29" s="70" t="str">
        <f>중고등부!G8</f>
        <v>2.4/7.26</v>
      </c>
      <c r="H29" s="145"/>
      <c r="I29" s="61" t="str">
        <f t="shared" si="4"/>
        <v>회계</v>
      </c>
      <c r="J29" s="68" t="str">
        <f t="shared" si="0"/>
        <v>마안나 안나</v>
      </c>
      <c r="K29" s="69" t="str">
        <f t="shared" si="1"/>
        <v>404-2864</v>
      </c>
      <c r="L29" s="69" t="str">
        <f t="shared" si="2"/>
        <v>019-265-2864</v>
      </c>
      <c r="M29" s="70" t="str">
        <f t="shared" si="3"/>
        <v>2.4/7.26</v>
      </c>
    </row>
    <row r="30" spans="1:13" ht="14.25" thickBot="1">
      <c r="A30" s="145"/>
      <c r="B30" s="71" t="s">
        <v>51</v>
      </c>
      <c r="C30" s="72" t="str">
        <f>중고등부!C9</f>
        <v>김옥경 세실리아</v>
      </c>
      <c r="D30" s="73" t="str">
        <f>중고등부!D9</f>
        <v>431-9593</v>
      </c>
      <c r="E30" s="73" t="str">
        <f>중고등부!F9</f>
        <v>019-225-9593</v>
      </c>
      <c r="F30" s="74" t="str">
        <f>중고등부!G9</f>
        <v>12.31/11.22</v>
      </c>
      <c r="H30" s="145"/>
      <c r="I30" s="71" t="str">
        <f t="shared" si="4"/>
        <v>서기</v>
      </c>
      <c r="J30" s="72" t="str">
        <f t="shared" si="0"/>
        <v>김옥경 세실리아</v>
      </c>
      <c r="K30" s="73" t="str">
        <f t="shared" si="1"/>
        <v>431-9593</v>
      </c>
      <c r="L30" s="73" t="str">
        <f t="shared" si="2"/>
        <v>019-225-9593</v>
      </c>
      <c r="M30" s="74" t="str">
        <f t="shared" si="3"/>
        <v>12.31/11.22</v>
      </c>
    </row>
    <row r="31" spans="1:13" ht="13.5">
      <c r="A31" s="145"/>
      <c r="B31" s="61"/>
      <c r="C31" s="75" t="str">
        <f>중고등부!C10</f>
        <v>김   강 바오로</v>
      </c>
      <c r="D31" s="76">
        <f>중고등부!D10</f>
        <v>0</v>
      </c>
      <c r="E31" s="76">
        <f>중고등부!F10</f>
        <v>0</v>
      </c>
      <c r="F31" s="77" t="str">
        <f>중고등부!G10</f>
        <v>11.11/6.29</v>
      </c>
      <c r="H31" s="145"/>
      <c r="I31" s="61"/>
      <c r="J31" s="75" t="str">
        <f t="shared" si="0"/>
        <v>김   강 바오로</v>
      </c>
      <c r="K31" s="76">
        <f t="shared" si="1"/>
        <v>0</v>
      </c>
      <c r="L31" s="76">
        <f t="shared" si="2"/>
        <v>0</v>
      </c>
      <c r="M31" s="77" t="str">
        <f t="shared" si="3"/>
        <v>11.11/6.29</v>
      </c>
    </row>
    <row r="32" spans="1:13" ht="13.5">
      <c r="A32" s="145"/>
      <c r="B32" s="61"/>
      <c r="C32" s="62" t="str">
        <f>중고등부!C11</f>
        <v>김창근 가브리엘</v>
      </c>
      <c r="D32" s="63" t="str">
        <f>중고등부!D11</f>
        <v>400-0919</v>
      </c>
      <c r="E32" s="63" t="str">
        <f>중고등부!F11</f>
        <v>016-365-6248</v>
      </c>
      <c r="F32" s="64" t="str">
        <f>중고등부!G11</f>
        <v>3.13/</v>
      </c>
      <c r="H32" s="145"/>
      <c r="I32" s="61"/>
      <c r="J32" s="62" t="str">
        <f t="shared" si="0"/>
        <v>김창근 가브리엘</v>
      </c>
      <c r="K32" s="63" t="str">
        <f t="shared" si="1"/>
        <v>400-0919</v>
      </c>
      <c r="L32" s="63" t="str">
        <f t="shared" si="2"/>
        <v>016-365-6248</v>
      </c>
      <c r="M32" s="64" t="str">
        <f t="shared" si="3"/>
        <v>3.13/</v>
      </c>
    </row>
    <row r="33" spans="1:13" ht="13.5">
      <c r="A33" s="145"/>
      <c r="B33" s="61"/>
      <c r="C33" s="62" t="str">
        <f>중고등부!C12</f>
        <v>유지연 베로니카</v>
      </c>
      <c r="D33" s="63" t="str">
        <f>중고등부!D12</f>
        <v>400-6849</v>
      </c>
      <c r="E33" s="63" t="str">
        <f>중고등부!F12</f>
        <v>019-263-6849</v>
      </c>
      <c r="F33" s="78" t="str">
        <f>중고등부!G12</f>
        <v>9.1/7.12</v>
      </c>
      <c r="H33" s="145"/>
      <c r="I33" s="61"/>
      <c r="J33" s="62" t="str">
        <f t="shared" si="0"/>
        <v>유지연 베로니카</v>
      </c>
      <c r="K33" s="63" t="str">
        <f t="shared" si="1"/>
        <v>400-6849</v>
      </c>
      <c r="L33" s="63" t="str">
        <f t="shared" si="2"/>
        <v>019-263-6849</v>
      </c>
      <c r="M33" s="78" t="str">
        <f t="shared" si="3"/>
        <v>9.1/7.12</v>
      </c>
    </row>
    <row r="34" spans="1:13" ht="13.5">
      <c r="A34" s="145"/>
      <c r="B34" s="61" t="s">
        <v>56</v>
      </c>
      <c r="C34" s="62" t="str">
        <f>중고등부!C13</f>
        <v>조형준 바오로</v>
      </c>
      <c r="D34" s="63" t="str">
        <f>중고등부!D13</f>
        <v>407-3832</v>
      </c>
      <c r="E34" s="63" t="str">
        <f>중고등부!F13</f>
        <v>016-202-9211</v>
      </c>
      <c r="F34" s="64" t="str">
        <f>중고등부!G13</f>
        <v>6.18/6.29</v>
      </c>
      <c r="H34" s="145"/>
      <c r="I34" s="61" t="str">
        <f t="shared" si="4"/>
        <v>교사</v>
      </c>
      <c r="J34" s="62" t="str">
        <f t="shared" si="0"/>
        <v>조형준 바오로</v>
      </c>
      <c r="K34" s="63" t="str">
        <f t="shared" si="1"/>
        <v>407-3832</v>
      </c>
      <c r="L34" s="63" t="str">
        <f t="shared" si="2"/>
        <v>016-202-9211</v>
      </c>
      <c r="M34" s="64" t="str">
        <f t="shared" si="3"/>
        <v>6.18/6.29</v>
      </c>
    </row>
    <row r="35" spans="1:13" ht="13.5">
      <c r="A35" s="145"/>
      <c r="B35" s="61"/>
      <c r="C35" s="62" t="str">
        <f>중고등부!C14</f>
        <v>임상민 임마누엘</v>
      </c>
      <c r="D35" s="63" t="str">
        <f>중고등부!D14</f>
        <v>403-1032</v>
      </c>
      <c r="E35" s="63" t="str">
        <f>중고등부!F14</f>
        <v>015-7777-1032</v>
      </c>
      <c r="F35" s="64" t="str">
        <f>중고등부!G14</f>
        <v>11.22/12.25</v>
      </c>
      <c r="H35" s="145"/>
      <c r="I35" s="61"/>
      <c r="J35" s="62" t="str">
        <f t="shared" si="0"/>
        <v>임상민 임마누엘</v>
      </c>
      <c r="K35" s="63" t="str">
        <f t="shared" si="1"/>
        <v>403-1032</v>
      </c>
      <c r="L35" s="63" t="str">
        <f t="shared" si="2"/>
        <v>015-7777-1032</v>
      </c>
      <c r="M35" s="64" t="str">
        <f t="shared" si="3"/>
        <v>11.22/12.25</v>
      </c>
    </row>
    <row r="36" spans="1:13" ht="13.5">
      <c r="A36" s="145"/>
      <c r="B36" s="61"/>
      <c r="C36" s="62" t="str">
        <f>중고등부!C15</f>
        <v>장윤수 대건안드레아</v>
      </c>
      <c r="D36" s="63" t="str">
        <f>중고등부!D15</f>
        <v>400-4842</v>
      </c>
      <c r="E36" s="63" t="str">
        <f>중고등부!F15</f>
        <v>015-390-0106</v>
      </c>
      <c r="F36" s="64" t="str">
        <f>중고등부!G15</f>
        <v>9.24/9.20</v>
      </c>
      <c r="H36" s="145"/>
      <c r="I36" s="61"/>
      <c r="J36" s="62" t="str">
        <f t="shared" si="0"/>
        <v>장윤수 대건안드레아</v>
      </c>
      <c r="K36" s="63" t="str">
        <f t="shared" si="1"/>
        <v>400-4842</v>
      </c>
      <c r="L36" s="63" t="str">
        <f t="shared" si="2"/>
        <v>015-390-0106</v>
      </c>
      <c r="M36" s="64" t="str">
        <f t="shared" si="3"/>
        <v>9.24/9.20</v>
      </c>
    </row>
    <row r="37" spans="1:13" ht="13.5">
      <c r="A37" s="145"/>
      <c r="B37" s="61"/>
      <c r="C37" s="62" t="str">
        <f>중고등부!C16</f>
        <v>이명은 안젤라</v>
      </c>
      <c r="D37" s="63" t="str">
        <f>중고등부!D16</f>
        <v>401-5410</v>
      </c>
      <c r="E37" s="63" t="str">
        <f>중고등부!F16</f>
        <v>019-206-7687</v>
      </c>
      <c r="F37" s="64" t="str">
        <f>중고등부!G16</f>
        <v>8.7/5.31</v>
      </c>
      <c r="H37" s="145"/>
      <c r="I37" s="61"/>
      <c r="J37" s="62" t="str">
        <f t="shared" si="0"/>
        <v>이명은 안젤라</v>
      </c>
      <c r="K37" s="63" t="str">
        <f t="shared" si="1"/>
        <v>401-5410</v>
      </c>
      <c r="L37" s="63" t="str">
        <f t="shared" si="2"/>
        <v>019-206-7687</v>
      </c>
      <c r="M37" s="64" t="str">
        <f t="shared" si="3"/>
        <v>8.7/5.31</v>
      </c>
    </row>
    <row r="38" spans="1:13" ht="14.25" thickBot="1">
      <c r="A38" s="146"/>
      <c r="B38" s="54"/>
      <c r="C38" s="65" t="str">
        <f>중고등부!C17</f>
        <v>정근오 그라시아노</v>
      </c>
      <c r="D38" s="66" t="str">
        <f>중고등부!D17</f>
        <v>565-2879</v>
      </c>
      <c r="E38" s="66" t="str">
        <f>중고등부!F17</f>
        <v>016-295-7845</v>
      </c>
      <c r="F38" s="79" t="str">
        <f>중고등부!G17</f>
        <v>12.20/12.18</v>
      </c>
      <c r="G38" s="80"/>
      <c r="H38" s="146"/>
      <c r="I38" s="54"/>
      <c r="J38" s="65" t="str">
        <f t="shared" si="0"/>
        <v>정근오 그라시아노</v>
      </c>
      <c r="K38" s="66" t="str">
        <f t="shared" si="1"/>
        <v>565-2879</v>
      </c>
      <c r="L38" s="66" t="str">
        <f t="shared" si="2"/>
        <v>016-295-7845</v>
      </c>
      <c r="M38" s="79" t="str">
        <f t="shared" si="3"/>
        <v>12.20/12.18</v>
      </c>
    </row>
    <row r="39" spans="1:13" ht="15.75" customHeight="1" thickBot="1" thickTop="1">
      <c r="A39" s="145" t="s">
        <v>88</v>
      </c>
      <c r="B39" s="61" t="s">
        <v>89</v>
      </c>
      <c r="C39" s="68" t="str">
        <f>성가대!C7</f>
        <v>강석주 벨라뎃다</v>
      </c>
      <c r="D39" s="69" t="str">
        <f>성가대!D7</f>
        <v>430-2505</v>
      </c>
      <c r="E39" s="69" t="str">
        <f>성가대!F7</f>
        <v>016-388-2505</v>
      </c>
      <c r="F39" s="70" t="str">
        <f>성가대!G7</f>
        <v>4.1/1.16</v>
      </c>
      <c r="H39" s="145" t="s">
        <v>88</v>
      </c>
      <c r="I39" s="61" t="str">
        <f t="shared" si="4"/>
        <v>지휘</v>
      </c>
      <c r="J39" s="68" t="str">
        <f t="shared" si="0"/>
        <v>강석주 벨라뎃다</v>
      </c>
      <c r="K39" s="69" t="str">
        <f t="shared" si="1"/>
        <v>430-2505</v>
      </c>
      <c r="L39" s="69" t="str">
        <f t="shared" si="2"/>
        <v>016-388-2505</v>
      </c>
      <c r="M39" s="70" t="str">
        <f t="shared" si="3"/>
        <v>4.1/1.16</v>
      </c>
    </row>
    <row r="40" spans="1:13" ht="14.25" thickBot="1">
      <c r="A40" s="145"/>
      <c r="B40" s="71" t="s">
        <v>94</v>
      </c>
      <c r="C40" s="72" t="str">
        <f>성가대!C8</f>
        <v>정승원 그라시아</v>
      </c>
      <c r="D40" s="73" t="str">
        <f>성가대!D8</f>
        <v>3042-2736</v>
      </c>
      <c r="E40" s="73" t="str">
        <f>성가대!F8</f>
        <v>011-661-2736</v>
      </c>
      <c r="F40" s="74" t="str">
        <f>성가대!G8</f>
        <v>7.24/7.5</v>
      </c>
      <c r="H40" s="145"/>
      <c r="I40" s="71" t="str">
        <f t="shared" si="4"/>
        <v>반주 </v>
      </c>
      <c r="J40" s="72" t="str">
        <f t="shared" si="0"/>
        <v>정승원 그라시아</v>
      </c>
      <c r="K40" s="73" t="str">
        <f t="shared" si="1"/>
        <v>3042-2736</v>
      </c>
      <c r="L40" s="73" t="str">
        <f t="shared" si="2"/>
        <v>011-661-2736</v>
      </c>
      <c r="M40" s="74" t="str">
        <f t="shared" si="3"/>
        <v>7.24/7.5</v>
      </c>
    </row>
    <row r="41" spans="1:13" ht="14.25" thickBot="1">
      <c r="A41" s="145"/>
      <c r="B41" s="61" t="s">
        <v>99</v>
      </c>
      <c r="C41" s="68" t="str">
        <f>성가대!C9</f>
        <v>김민정 카타리나</v>
      </c>
      <c r="D41" s="69" t="str">
        <f>성가대!D9</f>
        <v>401-0209</v>
      </c>
      <c r="E41" s="69" t="str">
        <f>성가대!F9</f>
        <v>016-327-0209</v>
      </c>
      <c r="F41" s="70" t="str">
        <f>성가대!G9</f>
        <v>2.25/4.29</v>
      </c>
      <c r="H41" s="145"/>
      <c r="I41" s="61" t="str">
        <f t="shared" si="4"/>
        <v>단장</v>
      </c>
      <c r="J41" s="68" t="str">
        <f t="shared" si="0"/>
        <v>김민정 카타리나</v>
      </c>
      <c r="K41" s="69" t="str">
        <f t="shared" si="1"/>
        <v>401-0209</v>
      </c>
      <c r="L41" s="69" t="str">
        <f t="shared" si="2"/>
        <v>016-327-0209</v>
      </c>
      <c r="M41" s="70" t="str">
        <f t="shared" si="3"/>
        <v>2.25/4.29</v>
      </c>
    </row>
    <row r="42" spans="1:13" ht="13.5">
      <c r="A42" s="145"/>
      <c r="B42" s="149" t="s">
        <v>104</v>
      </c>
      <c r="C42" s="81" t="str">
        <f>성가대!C10</f>
        <v>장재원 스테파노</v>
      </c>
      <c r="D42" s="82" t="str">
        <f>성가대!D10</f>
        <v>402-3129</v>
      </c>
      <c r="E42" s="82" t="str">
        <f>성가대!F10</f>
        <v>016-845-4106</v>
      </c>
      <c r="F42" s="83" t="str">
        <f>성가대!G10</f>
        <v>3.18/12.26</v>
      </c>
      <c r="H42" s="145"/>
      <c r="I42" s="149" t="str">
        <f t="shared" si="4"/>
        <v>총무</v>
      </c>
      <c r="J42" s="81" t="str">
        <f t="shared" si="0"/>
        <v>장재원 스테파노</v>
      </c>
      <c r="K42" s="82" t="str">
        <f t="shared" si="1"/>
        <v>402-3129</v>
      </c>
      <c r="L42" s="82" t="str">
        <f t="shared" si="2"/>
        <v>016-845-4106</v>
      </c>
      <c r="M42" s="83" t="str">
        <f t="shared" si="3"/>
        <v>3.18/12.26</v>
      </c>
    </row>
    <row r="43" spans="1:13" ht="14.25" thickBot="1">
      <c r="A43" s="145"/>
      <c r="B43" s="150"/>
      <c r="C43" s="84" t="str">
        <f>성가대!C11</f>
        <v>양진효 율리안나</v>
      </c>
      <c r="D43" s="85" t="str">
        <f>성가대!D11</f>
        <v>408-0359</v>
      </c>
      <c r="E43" s="85" t="str">
        <f>성가대!F11</f>
        <v>019-393-0359</v>
      </c>
      <c r="F43" s="86" t="str">
        <f>성가대!G11</f>
        <v>5.5/6.19</v>
      </c>
      <c r="H43" s="145"/>
      <c r="I43" s="150">
        <f t="shared" si="4"/>
        <v>0</v>
      </c>
      <c r="J43" s="84" t="str">
        <f t="shared" si="0"/>
        <v>양진효 율리안나</v>
      </c>
      <c r="K43" s="85" t="str">
        <f t="shared" si="1"/>
        <v>408-0359</v>
      </c>
      <c r="L43" s="85" t="str">
        <f t="shared" si="2"/>
        <v>019-393-0359</v>
      </c>
      <c r="M43" s="86" t="str">
        <f t="shared" si="3"/>
        <v>5.5/6.19</v>
      </c>
    </row>
    <row r="44" spans="1:13" ht="14.25" thickBot="1">
      <c r="A44" s="145"/>
      <c r="B44" s="61" t="s">
        <v>49</v>
      </c>
      <c r="C44" s="68" t="str">
        <f>성가대!C12</f>
        <v>권선은 아가다</v>
      </c>
      <c r="D44" s="69" t="str">
        <f>성가대!D12</f>
        <v>406-5193</v>
      </c>
      <c r="E44" s="69" t="str">
        <f>성가대!F12</f>
        <v>018-205-5193</v>
      </c>
      <c r="F44" s="70" t="str">
        <f>성가대!G12</f>
        <v>2.6/2.5</v>
      </c>
      <c r="H44" s="145"/>
      <c r="I44" s="61" t="str">
        <f t="shared" si="4"/>
        <v>회계</v>
      </c>
      <c r="J44" s="68" t="str">
        <f t="shared" si="0"/>
        <v>권선은 아가다</v>
      </c>
      <c r="K44" s="69" t="str">
        <f t="shared" si="1"/>
        <v>406-5193</v>
      </c>
      <c r="L44" s="69" t="str">
        <f t="shared" si="2"/>
        <v>018-205-5193</v>
      </c>
      <c r="M44" s="70" t="str">
        <f t="shared" si="3"/>
        <v>2.6/2.5</v>
      </c>
    </row>
    <row r="45" spans="1:13" ht="14.25" customHeight="1">
      <c r="A45" s="145"/>
      <c r="B45" s="152" t="s">
        <v>117</v>
      </c>
      <c r="C45" s="81" t="str">
        <f>성가대!C13</f>
        <v>조애리 아가다</v>
      </c>
      <c r="D45" s="82" t="str">
        <f>성가대!D13</f>
        <v>488-1103</v>
      </c>
      <c r="E45" s="82" t="str">
        <f>성가대!F13</f>
        <v>019-376-9876</v>
      </c>
      <c r="F45" s="83" t="str">
        <f>성가대!G13</f>
        <v>10.3/2.5</v>
      </c>
      <c r="H45" s="145"/>
      <c r="I45" s="152" t="str">
        <f t="shared" si="4"/>
        <v>소      프      라      노</v>
      </c>
      <c r="J45" s="81" t="str">
        <f t="shared" si="0"/>
        <v>조애리 아가다</v>
      </c>
      <c r="K45" s="82" t="str">
        <f t="shared" si="1"/>
        <v>488-1103</v>
      </c>
      <c r="L45" s="82" t="str">
        <f t="shared" si="2"/>
        <v>019-376-9876</v>
      </c>
      <c r="M45" s="83" t="str">
        <f t="shared" si="3"/>
        <v>10.3/2.5</v>
      </c>
    </row>
    <row r="46" spans="1:13" ht="13.5">
      <c r="A46" s="145"/>
      <c r="B46" s="151"/>
      <c r="C46" s="62" t="str">
        <f>성가대!C14</f>
        <v>양현주 제노베파</v>
      </c>
      <c r="D46" s="63" t="str">
        <f>성가대!D14</f>
        <v>408-0359</v>
      </c>
      <c r="E46" s="63" t="str">
        <f>성가대!F14</f>
        <v>019-320-0359</v>
      </c>
      <c r="F46" s="64" t="str">
        <f>성가대!G14</f>
        <v>6.13/1.3</v>
      </c>
      <c r="H46" s="145"/>
      <c r="I46" s="151">
        <f t="shared" si="4"/>
        <v>0</v>
      </c>
      <c r="J46" s="62" t="str">
        <f t="shared" si="0"/>
        <v>양현주 제노베파</v>
      </c>
      <c r="K46" s="63" t="str">
        <f t="shared" si="1"/>
        <v>408-0359</v>
      </c>
      <c r="L46" s="63" t="str">
        <f t="shared" si="2"/>
        <v>019-320-0359</v>
      </c>
      <c r="M46" s="64" t="str">
        <f t="shared" si="3"/>
        <v>6.13/1.3</v>
      </c>
    </row>
    <row r="47" spans="1:13" ht="13.5">
      <c r="A47" s="145"/>
      <c r="B47" s="151"/>
      <c r="C47" s="62" t="str">
        <f>성가대!C15</f>
        <v>김희진 아네스</v>
      </c>
      <c r="D47" s="63" t="str">
        <f>성가대!D15</f>
        <v>3402-1129</v>
      </c>
      <c r="E47" s="63" t="str">
        <f>성가대!F15</f>
        <v>017-328-8760</v>
      </c>
      <c r="F47" s="64" t="str">
        <f>성가대!G15</f>
        <v>3.3/</v>
      </c>
      <c r="H47" s="145"/>
      <c r="I47" s="151">
        <f t="shared" si="4"/>
        <v>0</v>
      </c>
      <c r="J47" s="62" t="str">
        <f t="shared" si="0"/>
        <v>김희진 아네스</v>
      </c>
      <c r="K47" s="63" t="str">
        <f t="shared" si="1"/>
        <v>3402-1129</v>
      </c>
      <c r="L47" s="63" t="str">
        <f t="shared" si="2"/>
        <v>017-328-8760</v>
      </c>
      <c r="M47" s="64" t="str">
        <f t="shared" si="3"/>
        <v>3.3/</v>
      </c>
    </row>
    <row r="48" spans="1:13" ht="13.5">
      <c r="A48" s="145"/>
      <c r="B48" s="151"/>
      <c r="C48" s="62" t="str">
        <f>성가대!C16</f>
        <v>이여주 안젤라</v>
      </c>
      <c r="D48" s="63" t="str">
        <f>성가대!D16</f>
        <v>404-7494</v>
      </c>
      <c r="E48" s="63" t="str">
        <f>성가대!F16</f>
        <v>016-296-7494</v>
      </c>
      <c r="F48" s="64" t="str">
        <f>성가대!G16</f>
        <v>1.8/1.27</v>
      </c>
      <c r="H48" s="145"/>
      <c r="I48" s="151">
        <f t="shared" si="4"/>
        <v>0</v>
      </c>
      <c r="J48" s="62" t="str">
        <f t="shared" si="0"/>
        <v>이여주 안젤라</v>
      </c>
      <c r="K48" s="63" t="str">
        <f t="shared" si="1"/>
        <v>404-7494</v>
      </c>
      <c r="L48" s="63" t="str">
        <f t="shared" si="2"/>
        <v>016-296-7494</v>
      </c>
      <c r="M48" s="64" t="str">
        <f t="shared" si="3"/>
        <v>1.8/1.27</v>
      </c>
    </row>
    <row r="49" spans="1:13" ht="14.25" thickBot="1">
      <c r="A49" s="145"/>
      <c r="B49" s="153"/>
      <c r="C49" s="84" t="str">
        <f>성가대!C17</f>
        <v>염수진 젤뚜르다</v>
      </c>
      <c r="D49" s="85" t="str">
        <f>성가대!D17</f>
        <v>403-9647</v>
      </c>
      <c r="E49" s="85" t="str">
        <f>성가대!F17</f>
        <v>011-9788-9647</v>
      </c>
      <c r="F49" s="86" t="str">
        <f>성가대!G17</f>
        <v>3.17/3.17</v>
      </c>
      <c r="H49" s="145"/>
      <c r="I49" s="153">
        <f t="shared" si="4"/>
        <v>0</v>
      </c>
      <c r="J49" s="84" t="str">
        <f t="shared" si="0"/>
        <v>염수진 젤뚜르다</v>
      </c>
      <c r="K49" s="85" t="str">
        <f t="shared" si="1"/>
        <v>403-9647</v>
      </c>
      <c r="L49" s="85" t="str">
        <f t="shared" si="2"/>
        <v>011-9788-9647</v>
      </c>
      <c r="M49" s="86" t="str">
        <f t="shared" si="3"/>
        <v>3.17/3.17</v>
      </c>
    </row>
    <row r="50" spans="1:13" ht="14.25" customHeight="1">
      <c r="A50" s="145"/>
      <c r="B50" s="151" t="s">
        <v>137</v>
      </c>
      <c r="C50" s="75" t="str">
        <f>성가대!C18</f>
        <v>장정인 안나</v>
      </c>
      <c r="D50" s="76" t="str">
        <f>성가대!D18</f>
        <v>402-3129</v>
      </c>
      <c r="E50" s="76" t="str">
        <f>성가대!F18</f>
        <v>016-290-1320</v>
      </c>
      <c r="F50" s="77" t="str">
        <f>성가대!G18</f>
        <v>3.20/</v>
      </c>
      <c r="H50" s="145"/>
      <c r="I50" s="151" t="str">
        <f t="shared" si="4"/>
        <v>엘      토</v>
      </c>
      <c r="J50" s="75" t="str">
        <f t="shared" si="0"/>
        <v>장정인 안나</v>
      </c>
      <c r="K50" s="76" t="str">
        <f t="shared" si="1"/>
        <v>402-3129</v>
      </c>
      <c r="L50" s="76" t="str">
        <f t="shared" si="2"/>
        <v>016-290-1320</v>
      </c>
      <c r="M50" s="77" t="str">
        <f t="shared" si="3"/>
        <v>3.20/</v>
      </c>
    </row>
    <row r="51" spans="1:13" ht="13.5">
      <c r="A51" s="145"/>
      <c r="B51" s="151"/>
      <c r="C51" s="62" t="str">
        <f>성가대!C19</f>
        <v>김혜영 마리아</v>
      </c>
      <c r="D51" s="63" t="str">
        <f>성가대!D19</f>
        <v>431-1121</v>
      </c>
      <c r="E51" s="63" t="str">
        <f>성가대!F19</f>
        <v>018-258-2109</v>
      </c>
      <c r="F51" s="64" t="str">
        <f>성가대!G19</f>
        <v>8.11/1.1</v>
      </c>
      <c r="H51" s="145"/>
      <c r="I51" s="151">
        <f t="shared" si="4"/>
        <v>0</v>
      </c>
      <c r="J51" s="62" t="str">
        <f t="shared" si="0"/>
        <v>김혜영 마리아</v>
      </c>
      <c r="K51" s="63" t="str">
        <f t="shared" si="1"/>
        <v>431-1121</v>
      </c>
      <c r="L51" s="63" t="str">
        <f t="shared" si="2"/>
        <v>018-258-2109</v>
      </c>
      <c r="M51" s="64" t="str">
        <f t="shared" si="3"/>
        <v>8.11/1.1</v>
      </c>
    </row>
    <row r="52" spans="1:13" ht="13.5">
      <c r="A52" s="145"/>
      <c r="B52" s="151"/>
      <c r="C52" s="62" t="str">
        <f>성가대!C20</f>
        <v>강다영 크렌센시아</v>
      </c>
      <c r="D52" s="87" t="str">
        <f>성가대!D20</f>
        <v>0342-722-0489</v>
      </c>
      <c r="E52" s="63" t="str">
        <f>성가대!F20</f>
        <v>016-335-0489</v>
      </c>
      <c r="F52" s="64" t="str">
        <f>성가대!G20</f>
        <v>6.14/</v>
      </c>
      <c r="H52" s="145"/>
      <c r="I52" s="151">
        <f t="shared" si="4"/>
        <v>0</v>
      </c>
      <c r="J52" s="62" t="str">
        <f t="shared" si="0"/>
        <v>강다영 크렌센시아</v>
      </c>
      <c r="K52" s="87" t="str">
        <f t="shared" si="1"/>
        <v>0342-722-0489</v>
      </c>
      <c r="L52" s="63" t="str">
        <f t="shared" si="2"/>
        <v>016-335-0489</v>
      </c>
      <c r="M52" s="64" t="str">
        <f t="shared" si="3"/>
        <v>6.14/</v>
      </c>
    </row>
    <row r="53" spans="1:13" ht="14.25" thickBot="1">
      <c r="A53" s="145"/>
      <c r="B53" s="151"/>
      <c r="C53" s="88" t="str">
        <f>성가대!C21</f>
        <v>유진선 크리스티나</v>
      </c>
      <c r="D53" s="89" t="str">
        <f>성가대!D21</f>
        <v>406-8912</v>
      </c>
      <c r="E53" s="89" t="str">
        <f>성가대!F21</f>
        <v>019-306-8915</v>
      </c>
      <c r="F53" s="90" t="str">
        <f>성가대!G21</f>
        <v>4.11/7.24</v>
      </c>
      <c r="H53" s="145"/>
      <c r="I53" s="151">
        <f t="shared" si="4"/>
        <v>0</v>
      </c>
      <c r="J53" s="88" t="str">
        <f t="shared" si="0"/>
        <v>유진선 크리스티나</v>
      </c>
      <c r="K53" s="89" t="str">
        <f t="shared" si="1"/>
        <v>406-8912</v>
      </c>
      <c r="L53" s="89" t="str">
        <f t="shared" si="2"/>
        <v>019-306-8915</v>
      </c>
      <c r="M53" s="90" t="str">
        <f t="shared" si="3"/>
        <v>4.11/7.24</v>
      </c>
    </row>
    <row r="54" spans="1:13" ht="14.25" customHeight="1">
      <c r="A54" s="145"/>
      <c r="B54" s="152" t="s">
        <v>26</v>
      </c>
      <c r="C54" s="81" t="str">
        <f>성가대!C22</f>
        <v>이종영 알비노</v>
      </c>
      <c r="D54" s="82" t="str">
        <f>성가대!D22</f>
        <v>404-7494</v>
      </c>
      <c r="E54" s="82" t="str">
        <f>성가대!F22</f>
        <v>017-393-7494</v>
      </c>
      <c r="F54" s="83" t="str">
        <f>성가대!G22</f>
        <v>3.27/3.8</v>
      </c>
      <c r="H54" s="145"/>
      <c r="I54" s="152" t="str">
        <f t="shared" si="4"/>
        <v>테      너</v>
      </c>
      <c r="J54" s="81" t="str">
        <f t="shared" si="0"/>
        <v>이종영 알비노</v>
      </c>
      <c r="K54" s="82" t="str">
        <f t="shared" si="1"/>
        <v>404-7494</v>
      </c>
      <c r="L54" s="82" t="str">
        <f t="shared" si="2"/>
        <v>017-393-7494</v>
      </c>
      <c r="M54" s="83" t="str">
        <f t="shared" si="3"/>
        <v>3.27/3.8</v>
      </c>
    </row>
    <row r="55" spans="1:13" ht="13.5">
      <c r="A55" s="145"/>
      <c r="B55" s="151"/>
      <c r="C55" s="62" t="str">
        <f>성가대!C23</f>
        <v>박설호 미카엘</v>
      </c>
      <c r="D55" s="63" t="str">
        <f>성가대!D23</f>
        <v>431-2197</v>
      </c>
      <c r="E55" s="63" t="str">
        <f>성가대!F23</f>
        <v>015-8365-0622</v>
      </c>
      <c r="F55" s="64" t="str">
        <f>성가대!G23</f>
        <v>6.22/9.29</v>
      </c>
      <c r="H55" s="145"/>
      <c r="I55" s="151">
        <f t="shared" si="4"/>
        <v>0</v>
      </c>
      <c r="J55" s="62" t="str">
        <f t="shared" si="0"/>
        <v>박설호 미카엘</v>
      </c>
      <c r="K55" s="63" t="str">
        <f t="shared" si="1"/>
        <v>431-2197</v>
      </c>
      <c r="L55" s="63" t="str">
        <f t="shared" si="2"/>
        <v>015-8365-0622</v>
      </c>
      <c r="M55" s="64" t="str">
        <f t="shared" si="3"/>
        <v>6.22/9.29</v>
      </c>
    </row>
    <row r="56" spans="1:13" ht="13.5">
      <c r="A56" s="145"/>
      <c r="B56" s="151"/>
      <c r="C56" s="62" t="str">
        <f>성가대!C24</f>
        <v>이형찬 스테파노</v>
      </c>
      <c r="D56" s="63" t="str">
        <f>성가대!D24</f>
        <v>402-0845</v>
      </c>
      <c r="E56" s="63" t="str">
        <f>성가대!F24</f>
        <v>015-8328-0845</v>
      </c>
      <c r="F56" s="64" t="str">
        <f>성가대!G24</f>
        <v>5.24/12.26</v>
      </c>
      <c r="H56" s="145"/>
      <c r="I56" s="151">
        <f t="shared" si="4"/>
        <v>0</v>
      </c>
      <c r="J56" s="62" t="str">
        <f t="shared" si="0"/>
        <v>이형찬 스테파노</v>
      </c>
      <c r="K56" s="63" t="str">
        <f t="shared" si="1"/>
        <v>402-0845</v>
      </c>
      <c r="L56" s="63" t="str">
        <f t="shared" si="2"/>
        <v>015-8328-0845</v>
      </c>
      <c r="M56" s="64" t="str">
        <f t="shared" si="3"/>
        <v>5.24/12.26</v>
      </c>
    </row>
    <row r="57" spans="1:13" ht="14.25" thickBot="1">
      <c r="A57" s="145"/>
      <c r="B57" s="153"/>
      <c r="C57" s="84" t="str">
        <f>성가대!C25</f>
        <v>김대영</v>
      </c>
      <c r="D57" s="85" t="str">
        <f>성가대!D25</f>
        <v>400-8775</v>
      </c>
      <c r="E57" s="85" t="str">
        <f>성가대!F25</f>
        <v>018-212-8775</v>
      </c>
      <c r="F57" s="86">
        <f>성가대!G25</f>
        <v>1.22</v>
      </c>
      <c r="H57" s="145"/>
      <c r="I57" s="153">
        <f t="shared" si="4"/>
        <v>0</v>
      </c>
      <c r="J57" s="84" t="str">
        <f t="shared" si="0"/>
        <v>김대영</v>
      </c>
      <c r="K57" s="85" t="str">
        <f t="shared" si="1"/>
        <v>400-8775</v>
      </c>
      <c r="L57" s="85" t="str">
        <f t="shared" si="2"/>
        <v>018-212-8775</v>
      </c>
      <c r="M57" s="86">
        <f t="shared" si="3"/>
        <v>1.22</v>
      </c>
    </row>
    <row r="58" spans="1:13" ht="14.25" customHeight="1">
      <c r="A58" s="145"/>
      <c r="B58" s="151" t="s">
        <v>31</v>
      </c>
      <c r="C58" s="75" t="str">
        <f>성가대!C26</f>
        <v>최윤석 그레고리오</v>
      </c>
      <c r="D58" s="91" t="str">
        <f>성가대!D26</f>
        <v>0331-202-8160</v>
      </c>
      <c r="E58" s="76" t="str">
        <f>성가대!F26</f>
        <v>019-335-3825</v>
      </c>
      <c r="F58" s="77" t="str">
        <f>성가대!G26</f>
        <v>2.16/9.3</v>
      </c>
      <c r="H58" s="145"/>
      <c r="I58" s="151" t="str">
        <f t="shared" si="4"/>
        <v>베      이      스</v>
      </c>
      <c r="J58" s="75" t="str">
        <f t="shared" si="0"/>
        <v>최윤석 그레고리오</v>
      </c>
      <c r="K58" s="91" t="str">
        <f t="shared" si="1"/>
        <v>0331-202-8160</v>
      </c>
      <c r="L58" s="76" t="str">
        <f t="shared" si="2"/>
        <v>019-335-3825</v>
      </c>
      <c r="M58" s="77" t="str">
        <f t="shared" si="3"/>
        <v>2.16/9.3</v>
      </c>
    </row>
    <row r="59" spans="1:13" ht="13.5">
      <c r="A59" s="145"/>
      <c r="B59" s="151"/>
      <c r="C59" s="62" t="str">
        <f>성가대!C27</f>
        <v>채    진 베드로</v>
      </c>
      <c r="D59" s="63" t="str">
        <f>성가대!D27</f>
        <v>408-8252</v>
      </c>
      <c r="E59" s="63" t="str">
        <f>성가대!F27</f>
        <v>016-295-4084</v>
      </c>
      <c r="F59" s="64" t="str">
        <f>성가대!G27</f>
        <v>10.22/</v>
      </c>
      <c r="H59" s="145"/>
      <c r="I59" s="151">
        <f t="shared" si="4"/>
        <v>0</v>
      </c>
      <c r="J59" s="62" t="str">
        <f t="shared" si="0"/>
        <v>채    진 베드로</v>
      </c>
      <c r="K59" s="63" t="str">
        <f t="shared" si="1"/>
        <v>408-8252</v>
      </c>
      <c r="L59" s="63" t="str">
        <f t="shared" si="2"/>
        <v>016-295-4084</v>
      </c>
      <c r="M59" s="64" t="str">
        <f t="shared" si="3"/>
        <v>10.22/</v>
      </c>
    </row>
    <row r="60" spans="1:13" ht="13.5">
      <c r="A60" s="145"/>
      <c r="B60" s="151"/>
      <c r="C60" s="62" t="str">
        <f>성가대!C28</f>
        <v>반영정 루치오</v>
      </c>
      <c r="D60" s="63" t="str">
        <f>성가대!D28</f>
        <v>449-5347</v>
      </c>
      <c r="E60" s="63" t="str">
        <f>성가대!F28</f>
        <v>017-215-5347</v>
      </c>
      <c r="F60" s="64" t="str">
        <f>성가대!G28</f>
        <v>2.6/</v>
      </c>
      <c r="H60" s="145"/>
      <c r="I60" s="151">
        <f t="shared" si="4"/>
        <v>0</v>
      </c>
      <c r="J60" s="62" t="str">
        <f t="shared" si="0"/>
        <v>반영정 루치오</v>
      </c>
      <c r="K60" s="63" t="str">
        <f t="shared" si="1"/>
        <v>449-5347</v>
      </c>
      <c r="L60" s="63" t="str">
        <f t="shared" si="2"/>
        <v>017-215-5347</v>
      </c>
      <c r="M60" s="64" t="str">
        <f t="shared" si="3"/>
        <v>2.6/</v>
      </c>
    </row>
    <row r="61" spans="1:13" ht="13.5">
      <c r="A61" s="145"/>
      <c r="B61" s="151"/>
      <c r="C61" s="62" t="str">
        <f>성가대!C29</f>
        <v>이상익 사도요한</v>
      </c>
      <c r="D61" s="63" t="str">
        <f>성가대!D29</f>
        <v>443-1029</v>
      </c>
      <c r="E61" s="63" t="str">
        <f>성가대!F29</f>
        <v>011-9720-3298</v>
      </c>
      <c r="F61" s="64" t="str">
        <f>성가대!G29</f>
        <v>12.11/12.27</v>
      </c>
      <c r="H61" s="145"/>
      <c r="I61" s="151">
        <f t="shared" si="4"/>
        <v>0</v>
      </c>
      <c r="J61" s="62" t="str">
        <f t="shared" si="0"/>
        <v>이상익 사도요한</v>
      </c>
      <c r="K61" s="63" t="str">
        <f t="shared" si="1"/>
        <v>443-1029</v>
      </c>
      <c r="L61" s="63" t="str">
        <f t="shared" si="2"/>
        <v>011-9720-3298</v>
      </c>
      <c r="M61" s="64" t="str">
        <f t="shared" si="3"/>
        <v>12.11/12.27</v>
      </c>
    </row>
    <row r="62" spans="1:13" ht="14.25" thickBot="1">
      <c r="A62" s="145"/>
      <c r="B62" s="151"/>
      <c r="C62" s="88" t="str">
        <f>성가대!C30</f>
        <v>정태현 세바스띠아노</v>
      </c>
      <c r="D62" s="89" t="str">
        <f>성가대!D30</f>
        <v>400-1109</v>
      </c>
      <c r="E62" s="89" t="str">
        <f>성가대!F30</f>
        <v>011-9762-9286</v>
      </c>
      <c r="F62" s="90" t="str">
        <f>성가대!G30</f>
        <v>8.16/1.20</v>
      </c>
      <c r="H62" s="145"/>
      <c r="I62" s="151">
        <f t="shared" si="4"/>
        <v>0</v>
      </c>
      <c r="J62" s="88" t="str">
        <f t="shared" si="0"/>
        <v>정태현 세바스띠아노</v>
      </c>
      <c r="K62" s="89" t="str">
        <f t="shared" si="1"/>
        <v>400-1109</v>
      </c>
      <c r="L62" s="89" t="str">
        <f t="shared" si="2"/>
        <v>011-9762-9286</v>
      </c>
      <c r="M62" s="90" t="str">
        <f t="shared" si="3"/>
        <v>8.16/1.20</v>
      </c>
    </row>
    <row r="63" spans="1:13" ht="15" customHeight="1" thickTop="1">
      <c r="A63" s="144" t="s">
        <v>432</v>
      </c>
      <c r="B63" s="57"/>
      <c r="C63" s="58" t="str">
        <f>전례부!C7</f>
        <v>신무승 베드로</v>
      </c>
      <c r="D63" s="59" t="str">
        <f>전례부!D7</f>
        <v>3401-9086</v>
      </c>
      <c r="E63" s="92" t="str">
        <f>전례부!F7</f>
        <v>019-234-9086</v>
      </c>
      <c r="F63" s="60" t="str">
        <f>전례부!G7</f>
        <v>9.21/6.29</v>
      </c>
      <c r="H63" s="144" t="s">
        <v>432</v>
      </c>
      <c r="I63" s="57"/>
      <c r="J63" s="58" t="str">
        <f t="shared" si="0"/>
        <v>신무승 베드로</v>
      </c>
      <c r="K63" s="59" t="str">
        <f t="shared" si="1"/>
        <v>3401-9086</v>
      </c>
      <c r="L63" s="92" t="str">
        <f t="shared" si="2"/>
        <v>019-234-9086</v>
      </c>
      <c r="M63" s="60" t="str">
        <f t="shared" si="3"/>
        <v>9.21/6.29</v>
      </c>
    </row>
    <row r="64" spans="1:13" ht="13.5">
      <c r="A64" s="145"/>
      <c r="B64" s="61"/>
      <c r="C64" s="62" t="str">
        <f>전례부!C8</f>
        <v>김민정 안젤라</v>
      </c>
      <c r="D64" s="63" t="str">
        <f>전례부!D8</f>
        <v>3401-9086</v>
      </c>
      <c r="E64" s="93" t="str">
        <f>전례부!F8</f>
        <v>011-326-9163</v>
      </c>
      <c r="F64" s="64" t="str">
        <f>전례부!G8</f>
        <v>10.9/</v>
      </c>
      <c r="H64" s="145"/>
      <c r="I64" s="61"/>
      <c r="J64" s="62" t="str">
        <f t="shared" si="0"/>
        <v>김민정 안젤라</v>
      </c>
      <c r="K64" s="63" t="str">
        <f t="shared" si="1"/>
        <v>3401-9086</v>
      </c>
      <c r="L64" s="93" t="str">
        <f t="shared" si="2"/>
        <v>011-326-9163</v>
      </c>
      <c r="M64" s="64" t="str">
        <f t="shared" si="3"/>
        <v>10.9/</v>
      </c>
    </row>
    <row r="65" spans="1:13" ht="13.5">
      <c r="A65" s="145"/>
      <c r="B65" s="61"/>
      <c r="C65" s="62" t="str">
        <f>전례부!C9</f>
        <v>정유진 아나스타샤</v>
      </c>
      <c r="D65" s="63" t="str">
        <f>전례부!D9</f>
        <v>406-6529</v>
      </c>
      <c r="E65" s="93" t="str">
        <f>전례부!F9</f>
        <v>011-9774-6529</v>
      </c>
      <c r="F65" s="64" t="str">
        <f>전례부!G9</f>
        <v>4.18/</v>
      </c>
      <c r="G65" s="94"/>
      <c r="H65" s="145"/>
      <c r="I65" s="61"/>
      <c r="J65" s="62" t="str">
        <f t="shared" si="0"/>
        <v>정유진 아나스타샤</v>
      </c>
      <c r="K65" s="63" t="str">
        <f t="shared" si="1"/>
        <v>406-6529</v>
      </c>
      <c r="L65" s="93" t="str">
        <f t="shared" si="2"/>
        <v>011-9774-6529</v>
      </c>
      <c r="M65" s="64" t="str">
        <f t="shared" si="3"/>
        <v>4.18/</v>
      </c>
    </row>
    <row r="66" spans="1:13" ht="13.5">
      <c r="A66" s="145"/>
      <c r="B66" s="61"/>
      <c r="C66" s="62" t="str">
        <f>전례부!C10</f>
        <v>조기대 요한</v>
      </c>
      <c r="D66" s="63" t="str">
        <f>전례부!D10</f>
        <v>3432-9819</v>
      </c>
      <c r="E66" s="93" t="str">
        <f>전례부!F10</f>
        <v>016-269-4133</v>
      </c>
      <c r="F66" s="64" t="str">
        <f>전례부!G10</f>
        <v>8.19/</v>
      </c>
      <c r="H66" s="145"/>
      <c r="I66" s="61"/>
      <c r="J66" s="62" t="str">
        <f t="shared" si="0"/>
        <v>조기대 요한</v>
      </c>
      <c r="K66" s="63" t="str">
        <f t="shared" si="1"/>
        <v>3432-9819</v>
      </c>
      <c r="L66" s="93" t="str">
        <f t="shared" si="2"/>
        <v>016-269-4133</v>
      </c>
      <c r="M66" s="64" t="str">
        <f t="shared" si="3"/>
        <v>8.19/</v>
      </c>
    </row>
    <row r="67" spans="1:13" ht="13.5">
      <c r="A67" s="145"/>
      <c r="B67" s="61"/>
      <c r="C67" s="62" t="str">
        <f>전례부!C11</f>
        <v>이세민 요한</v>
      </c>
      <c r="D67" s="63" t="str">
        <f>전례부!D11</f>
        <v>449-4718</v>
      </c>
      <c r="E67" s="93" t="str">
        <f>전례부!F11</f>
        <v>016-758-4718</v>
      </c>
      <c r="F67" s="64" t="str">
        <f>전례부!G11</f>
        <v>7.11/</v>
      </c>
      <c r="G67" s="94"/>
      <c r="H67" s="145"/>
      <c r="I67" s="61"/>
      <c r="J67" s="62" t="str">
        <f t="shared" si="0"/>
        <v>이세민 요한</v>
      </c>
      <c r="K67" s="63" t="str">
        <f t="shared" si="1"/>
        <v>449-4718</v>
      </c>
      <c r="L67" s="93" t="str">
        <f t="shared" si="2"/>
        <v>016-758-4718</v>
      </c>
      <c r="M67" s="64" t="str">
        <f t="shared" si="3"/>
        <v>7.11/</v>
      </c>
    </row>
    <row r="68" spans="1:13" ht="13.5">
      <c r="A68" s="145"/>
      <c r="B68" s="61"/>
      <c r="C68" s="62" t="str">
        <f>전례부!C12</f>
        <v>옥연재 리드비나</v>
      </c>
      <c r="D68" s="63" t="str">
        <f>전례부!D12</f>
        <v>403-0496</v>
      </c>
      <c r="E68" s="93" t="str">
        <f>전례부!F12</f>
        <v>016-207-0496</v>
      </c>
      <c r="F68" s="64" t="str">
        <f>전례부!G12</f>
        <v>4.2/</v>
      </c>
      <c r="G68" s="94"/>
      <c r="H68" s="145"/>
      <c r="I68" s="61"/>
      <c r="J68" s="62" t="str">
        <f t="shared" si="0"/>
        <v>옥연재 리드비나</v>
      </c>
      <c r="K68" s="63" t="str">
        <f t="shared" si="1"/>
        <v>403-0496</v>
      </c>
      <c r="L68" s="93" t="str">
        <f t="shared" si="2"/>
        <v>016-207-0496</v>
      </c>
      <c r="M68" s="64" t="str">
        <f t="shared" si="3"/>
        <v>4.2/</v>
      </c>
    </row>
    <row r="69" spans="1:13" ht="13.5">
      <c r="A69" s="145"/>
      <c r="B69" s="61"/>
      <c r="C69" s="62" t="str">
        <f>전례부!C13</f>
        <v>황정선 마틸다</v>
      </c>
      <c r="D69" s="63" t="str">
        <f>전례부!D13</f>
        <v>402-9414</v>
      </c>
      <c r="E69" s="93" t="str">
        <f>전례부!F13</f>
        <v>011-630-9410</v>
      </c>
      <c r="F69" s="64" t="str">
        <f>전례부!G13</f>
        <v>3.23/</v>
      </c>
      <c r="H69" s="145"/>
      <c r="I69" s="61"/>
      <c r="J69" s="62" t="str">
        <f t="shared" si="0"/>
        <v>황정선 마틸다</v>
      </c>
      <c r="K69" s="63" t="str">
        <f t="shared" si="1"/>
        <v>402-9414</v>
      </c>
      <c r="L69" s="93" t="str">
        <f t="shared" si="2"/>
        <v>011-630-9410</v>
      </c>
      <c r="M69" s="64" t="str">
        <f t="shared" si="3"/>
        <v>3.23/</v>
      </c>
    </row>
    <row r="70" spans="1:13" ht="13.5">
      <c r="A70" s="145"/>
      <c r="B70" s="61"/>
      <c r="C70" s="62" t="str">
        <f>전례부!C14</f>
        <v>김재미 마르가리타</v>
      </c>
      <c r="D70" s="63" t="str">
        <f>전례부!D14</f>
        <v>402-2521</v>
      </c>
      <c r="E70" s="93" t="str">
        <f>전례부!F14</f>
        <v>011-390-7545</v>
      </c>
      <c r="F70" s="64" t="str">
        <f>전례부!G14</f>
        <v>4.5/</v>
      </c>
      <c r="G70" s="94"/>
      <c r="H70" s="145"/>
      <c r="I70" s="61"/>
      <c r="J70" s="62" t="str">
        <f t="shared" si="0"/>
        <v>김재미 마르가리타</v>
      </c>
      <c r="K70" s="63" t="str">
        <f t="shared" si="1"/>
        <v>402-2521</v>
      </c>
      <c r="L70" s="93" t="str">
        <f t="shared" si="2"/>
        <v>011-390-7545</v>
      </c>
      <c r="M70" s="64" t="str">
        <f t="shared" si="3"/>
        <v>4.5/</v>
      </c>
    </row>
    <row r="71" spans="1:13" ht="13.5">
      <c r="A71" s="145"/>
      <c r="B71" s="61"/>
      <c r="C71" s="62" t="str">
        <f>전례부!C15</f>
        <v>최소현 미카엘라</v>
      </c>
      <c r="D71" s="63" t="str">
        <f>전례부!D15</f>
        <v>400-5271</v>
      </c>
      <c r="E71" s="93" t="str">
        <f>전례부!F15</f>
        <v>017-219-4271</v>
      </c>
      <c r="F71" s="64" t="str">
        <f>전례부!G15</f>
        <v>11.2/</v>
      </c>
      <c r="G71" s="94"/>
      <c r="H71" s="145"/>
      <c r="I71" s="61"/>
      <c r="J71" s="62" t="str">
        <f t="shared" si="0"/>
        <v>최소현 미카엘라</v>
      </c>
      <c r="K71" s="63" t="str">
        <f t="shared" si="1"/>
        <v>400-5271</v>
      </c>
      <c r="L71" s="93" t="str">
        <f t="shared" si="2"/>
        <v>017-219-4271</v>
      </c>
      <c r="M71" s="64" t="str">
        <f t="shared" si="3"/>
        <v>11.2/</v>
      </c>
    </row>
    <row r="72" spans="1:13" ht="13.5">
      <c r="A72" s="145"/>
      <c r="B72" s="61"/>
      <c r="C72" s="62" t="str">
        <f>전례부!C16</f>
        <v>양희주 로사</v>
      </c>
      <c r="D72" s="63" t="str">
        <f>전례부!D16</f>
        <v>406-1413</v>
      </c>
      <c r="E72" s="93" t="str">
        <f>전례부!F16</f>
        <v>019-380-1413</v>
      </c>
      <c r="F72" s="64" t="str">
        <f>전례부!G16</f>
        <v>12.19/</v>
      </c>
      <c r="H72" s="145"/>
      <c r="I72" s="61"/>
      <c r="J72" s="62" t="str">
        <f t="shared" si="0"/>
        <v>양희주 로사</v>
      </c>
      <c r="K72" s="63" t="str">
        <f t="shared" si="1"/>
        <v>406-1413</v>
      </c>
      <c r="L72" s="93" t="str">
        <f t="shared" si="2"/>
        <v>019-380-1413</v>
      </c>
      <c r="M72" s="64" t="str">
        <f t="shared" si="3"/>
        <v>12.19/</v>
      </c>
    </row>
    <row r="73" spans="1:13" ht="13.5">
      <c r="A73" s="145"/>
      <c r="B73" s="61"/>
      <c r="C73" s="62" t="str">
        <f>전례부!C17</f>
        <v>이중민 레오</v>
      </c>
      <c r="D73" s="63" t="str">
        <f>전례부!D17</f>
        <v>449-4718</v>
      </c>
      <c r="E73" s="93" t="str">
        <f>전례부!F17</f>
        <v>012-959-4718</v>
      </c>
      <c r="F73" s="64" t="str">
        <f>전례부!G17</f>
        <v>11.22/</v>
      </c>
      <c r="G73" s="94"/>
      <c r="H73" s="145"/>
      <c r="I73" s="61"/>
      <c r="J73" s="62" t="str">
        <f t="shared" si="0"/>
        <v>이중민 레오</v>
      </c>
      <c r="K73" s="63" t="str">
        <f t="shared" si="1"/>
        <v>449-4718</v>
      </c>
      <c r="L73" s="93" t="str">
        <f t="shared" si="2"/>
        <v>012-959-4718</v>
      </c>
      <c r="M73" s="64" t="str">
        <f t="shared" si="3"/>
        <v>11.22/</v>
      </c>
    </row>
    <row r="74" spans="1:13" ht="13.5">
      <c r="A74" s="145"/>
      <c r="B74" s="61"/>
      <c r="C74" s="62" t="str">
        <f>전례부!C18</f>
        <v>서승현 아네스</v>
      </c>
      <c r="D74" s="63" t="str">
        <f>전례부!D18</f>
        <v>402-9260</v>
      </c>
      <c r="E74" s="93" t="str">
        <f>전례부!F18</f>
        <v>019-243-9263</v>
      </c>
      <c r="F74" s="64" t="str">
        <f>전례부!G18</f>
        <v>6.18/</v>
      </c>
      <c r="G74" s="94"/>
      <c r="H74" s="145"/>
      <c r="I74" s="61"/>
      <c r="J74" s="62" t="str">
        <f t="shared" si="0"/>
        <v>서승현 아네스</v>
      </c>
      <c r="K74" s="63" t="str">
        <f t="shared" si="1"/>
        <v>402-9260</v>
      </c>
      <c r="L74" s="93" t="str">
        <f t="shared" si="2"/>
        <v>019-243-9263</v>
      </c>
      <c r="M74" s="64" t="str">
        <f t="shared" si="3"/>
        <v>6.18/</v>
      </c>
    </row>
    <row r="75" spans="1:13" ht="13.5">
      <c r="A75" s="145"/>
      <c r="B75" s="61"/>
      <c r="C75" s="62" t="str">
        <f>전례부!C19</f>
        <v>김하랑 보나벤뚜라</v>
      </c>
      <c r="D75" s="63" t="str">
        <f>전례부!D19</f>
        <v>448-2614</v>
      </c>
      <c r="E75" s="93" t="str">
        <f>전례부!F19</f>
        <v>016-267-5954</v>
      </c>
      <c r="F75" s="64" t="str">
        <f>전례부!G19</f>
        <v>7.15/</v>
      </c>
      <c r="G75" s="94"/>
      <c r="H75" s="145"/>
      <c r="I75" s="61"/>
      <c r="J75" s="62" t="str">
        <f t="shared" si="0"/>
        <v>김하랑 보나벤뚜라</v>
      </c>
      <c r="K75" s="63" t="str">
        <f t="shared" si="1"/>
        <v>448-2614</v>
      </c>
      <c r="L75" s="93" t="str">
        <f t="shared" si="2"/>
        <v>016-267-5954</v>
      </c>
      <c r="M75" s="64" t="str">
        <f t="shared" si="3"/>
        <v>7.15/</v>
      </c>
    </row>
    <row r="76" spans="1:13" ht="13.5">
      <c r="A76" s="145"/>
      <c r="B76" s="61"/>
      <c r="C76" s="62" t="str">
        <f>전례부!C20</f>
        <v>정병훈 베드로</v>
      </c>
      <c r="D76" s="63" t="str">
        <f>전례부!D20</f>
        <v>403-9866</v>
      </c>
      <c r="E76" s="93" t="str">
        <f>전례부!F20</f>
        <v>016-297-9866</v>
      </c>
      <c r="F76" s="64" t="str">
        <f>전례부!G20</f>
        <v>11.22/6.29</v>
      </c>
      <c r="G76" s="94"/>
      <c r="H76" s="145"/>
      <c r="I76" s="61"/>
      <c r="J76" s="62" t="str">
        <f t="shared" si="0"/>
        <v>정병훈 베드로</v>
      </c>
      <c r="K76" s="63" t="str">
        <f t="shared" si="1"/>
        <v>403-9866</v>
      </c>
      <c r="L76" s="93" t="str">
        <f t="shared" si="2"/>
        <v>016-297-9866</v>
      </c>
      <c r="M76" s="64" t="str">
        <f t="shared" si="3"/>
        <v>11.22/6.29</v>
      </c>
    </row>
    <row r="77" spans="1:13" ht="14.25" thickBot="1">
      <c r="A77" s="146"/>
      <c r="B77" s="54"/>
      <c r="C77" s="65" t="str">
        <f>전례부!C21</f>
        <v>정재우 베드로</v>
      </c>
      <c r="D77" s="66" t="str">
        <f>전례부!D21</f>
        <v>400-9449</v>
      </c>
      <c r="E77" s="95" t="str">
        <f>전례부!F21</f>
        <v>015-7711-9449</v>
      </c>
      <c r="F77" s="67" t="str">
        <f>전례부!G21</f>
        <v>4.7/6.29</v>
      </c>
      <c r="G77" s="94"/>
      <c r="H77" s="146"/>
      <c r="I77" s="54"/>
      <c r="J77" s="65" t="str">
        <f aca="true" t="shared" si="7" ref="J77:J92">C77</f>
        <v>정재우 베드로</v>
      </c>
      <c r="K77" s="66" t="str">
        <f aca="true" t="shared" si="8" ref="K77:K92">D77</f>
        <v>400-9449</v>
      </c>
      <c r="L77" s="95" t="str">
        <f aca="true" t="shared" si="9" ref="L77:L92">E77</f>
        <v>015-7711-9449</v>
      </c>
      <c r="M77" s="67" t="str">
        <f aca="true" t="shared" si="10" ref="M77:M92">F77</f>
        <v>4.7/6.29</v>
      </c>
    </row>
    <row r="78" spans="1:13" ht="15" customHeight="1" thickTop="1">
      <c r="A78" s="154" t="s">
        <v>367</v>
      </c>
      <c r="B78" s="137" t="str">
        <f>agape!B6</f>
        <v>단장</v>
      </c>
      <c r="C78" s="58" t="str">
        <f>CONCATENATE(agape!D6,agape!E6)</f>
        <v>김종휘 베네딕도</v>
      </c>
      <c r="D78" s="59" t="str">
        <f>agape!F6</f>
        <v>3486-4911</v>
      </c>
      <c r="E78" s="92" t="str">
        <f>agape!G6</f>
        <v>011-9789-5235</v>
      </c>
      <c r="F78" s="60" t="str">
        <f>CONCATENATE(agape!H6,"/",agape!I6)</f>
        <v>7.21/7.11</v>
      </c>
      <c r="G78" s="94"/>
      <c r="H78" s="154" t="str">
        <f>A78</f>
        <v>아가페</v>
      </c>
      <c r="I78" s="137" t="str">
        <f>B78</f>
        <v>단장</v>
      </c>
      <c r="J78" s="140" t="str">
        <f t="shared" si="7"/>
        <v>김종휘 베네딕도</v>
      </c>
      <c r="K78" s="134" t="str">
        <f t="shared" si="8"/>
        <v>3486-4911</v>
      </c>
      <c r="L78" s="134" t="str">
        <f t="shared" si="9"/>
        <v>011-9789-5235</v>
      </c>
      <c r="M78" s="131" t="str">
        <f t="shared" si="10"/>
        <v>7.21/7.11</v>
      </c>
    </row>
    <row r="79" spans="1:13" ht="13.5">
      <c r="A79" s="155"/>
      <c r="B79" s="138" t="str">
        <f>agape!B7</f>
        <v>총무</v>
      </c>
      <c r="C79" s="62" t="str">
        <f>CONCATENATE(agape!D7,agape!E7)</f>
        <v>정태현 세바스띠아노</v>
      </c>
      <c r="D79" s="63" t="str">
        <f>agape!F7</f>
        <v>400-1109</v>
      </c>
      <c r="E79" s="93" t="str">
        <f>agape!G7</f>
        <v>011-9762-9286</v>
      </c>
      <c r="F79" s="64" t="str">
        <f>CONCATENATE(agape!H7,"/",agape!I7)</f>
        <v>8.16/1.20</v>
      </c>
      <c r="G79" s="94"/>
      <c r="H79" s="155"/>
      <c r="I79" s="138" t="str">
        <f>B79</f>
        <v>총무</v>
      </c>
      <c r="J79" s="129" t="str">
        <f t="shared" si="7"/>
        <v>정태현 세바스띠아노</v>
      </c>
      <c r="K79" s="135" t="str">
        <f t="shared" si="8"/>
        <v>400-1109</v>
      </c>
      <c r="L79" s="135" t="str">
        <f t="shared" si="9"/>
        <v>011-9762-9286</v>
      </c>
      <c r="M79" s="132" t="str">
        <f t="shared" si="10"/>
        <v>8.16/1.20</v>
      </c>
    </row>
    <row r="80" spans="1:13" ht="15" customHeight="1">
      <c r="A80" s="155"/>
      <c r="B80" s="157" t="str">
        <f>agape!B8</f>
        <v>자료</v>
      </c>
      <c r="C80" s="62" t="str">
        <f>CONCATENATE(agape!D8,agape!E8)</f>
        <v>장윤수 대건안드레아</v>
      </c>
      <c r="D80" s="63" t="str">
        <f>agape!F8</f>
        <v>400-4842</v>
      </c>
      <c r="E80" s="93" t="str">
        <f>agape!G8</f>
        <v>015-390-0106</v>
      </c>
      <c r="F80" s="64" t="str">
        <f>CONCATENATE(agape!H8,"/",agape!I8)</f>
        <v>9.24/9.20</v>
      </c>
      <c r="G80" s="94"/>
      <c r="H80" s="155"/>
      <c r="I80" s="157" t="str">
        <f>B80</f>
        <v>자료</v>
      </c>
      <c r="J80" s="129" t="str">
        <f t="shared" si="7"/>
        <v>장윤수 대건안드레아</v>
      </c>
      <c r="K80" s="135" t="str">
        <f t="shared" si="8"/>
        <v>400-4842</v>
      </c>
      <c r="L80" s="135" t="str">
        <f t="shared" si="9"/>
        <v>015-390-0106</v>
      </c>
      <c r="M80" s="132" t="str">
        <f t="shared" si="10"/>
        <v>9.24/9.20</v>
      </c>
    </row>
    <row r="81" spans="1:13" ht="13.5">
      <c r="A81" s="155"/>
      <c r="B81" s="158"/>
      <c r="C81" s="62" t="str">
        <f>CONCATENATE(agape!D9,agape!E9)</f>
        <v>임상민 임마누엘</v>
      </c>
      <c r="D81" s="63" t="str">
        <f>agape!F9</f>
        <v>403-1032</v>
      </c>
      <c r="E81" s="93" t="str">
        <f>agape!G9</f>
        <v>015-7777-1032</v>
      </c>
      <c r="F81" s="64" t="str">
        <f>CONCATENATE(agape!H9,"/",agape!I9)</f>
        <v>11.22/12.25</v>
      </c>
      <c r="G81" s="94"/>
      <c r="H81" s="155"/>
      <c r="I81" s="158"/>
      <c r="J81" s="129" t="str">
        <f t="shared" si="7"/>
        <v>임상민 임마누엘</v>
      </c>
      <c r="K81" s="135" t="str">
        <f t="shared" si="8"/>
        <v>403-1032</v>
      </c>
      <c r="L81" s="135" t="str">
        <f t="shared" si="9"/>
        <v>015-7777-1032</v>
      </c>
      <c r="M81" s="132" t="str">
        <f t="shared" si="10"/>
        <v>11.22/12.25</v>
      </c>
    </row>
    <row r="82" spans="1:13" ht="13.5">
      <c r="A82" s="155"/>
      <c r="B82" s="138" t="str">
        <f>agape!B10</f>
        <v>교육</v>
      </c>
      <c r="C82" s="62" t="str">
        <f>CONCATENATE(agape!D10,agape!E10)</f>
        <v>임동욱 F.사베리오</v>
      </c>
      <c r="D82" s="63" t="str">
        <f>agape!F10</f>
        <v>406-9116</v>
      </c>
      <c r="E82" s="93" t="str">
        <f>agape!G10</f>
        <v>015-7758-4825</v>
      </c>
      <c r="F82" s="64" t="str">
        <f>CONCATENATE(agape!H10,"/",agape!I10)</f>
        <v>12.3/12.3</v>
      </c>
      <c r="G82" s="94"/>
      <c r="H82" s="155"/>
      <c r="I82" s="138" t="str">
        <f>B82</f>
        <v>교육</v>
      </c>
      <c r="J82" s="129" t="str">
        <f t="shared" si="7"/>
        <v>임동욱 F.사베리오</v>
      </c>
      <c r="K82" s="135" t="str">
        <f t="shared" si="8"/>
        <v>406-9116</v>
      </c>
      <c r="L82" s="135" t="str">
        <f t="shared" si="9"/>
        <v>015-7758-4825</v>
      </c>
      <c r="M82" s="132" t="str">
        <f t="shared" si="10"/>
        <v>12.3/12.3</v>
      </c>
    </row>
    <row r="83" spans="1:13" ht="13.5">
      <c r="A83" s="155"/>
      <c r="B83" s="138" t="str">
        <f>agape!B11</f>
        <v>홍보</v>
      </c>
      <c r="C83" s="62" t="str">
        <f>CONCATENATE(agape!D11,agape!E11)</f>
        <v>오윤태 토마</v>
      </c>
      <c r="D83" s="63" t="str">
        <f>agape!F11</f>
        <v>404-0128</v>
      </c>
      <c r="E83" s="63">
        <f>agape!G11</f>
        <v>0</v>
      </c>
      <c r="F83" s="64" t="str">
        <f>CONCATENATE(agape!H11,"/",agape!I11)</f>
        <v>8.23/7.3</v>
      </c>
      <c r="G83" s="94"/>
      <c r="H83" s="155"/>
      <c r="I83" s="138" t="str">
        <f>B83</f>
        <v>홍보</v>
      </c>
      <c r="J83" s="129" t="str">
        <f t="shared" si="7"/>
        <v>오윤태 토마</v>
      </c>
      <c r="K83" s="135" t="str">
        <f t="shared" si="8"/>
        <v>404-0128</v>
      </c>
      <c r="L83" s="135">
        <f t="shared" si="9"/>
        <v>0</v>
      </c>
      <c r="M83" s="132" t="str">
        <f t="shared" si="10"/>
        <v>8.23/7.3</v>
      </c>
    </row>
    <row r="84" spans="1:13" ht="14.25" customHeight="1">
      <c r="A84" s="155"/>
      <c r="B84" s="138" t="str">
        <f>agape!B12</f>
        <v>서기</v>
      </c>
      <c r="C84" s="62" t="str">
        <f>CONCATENATE(agape!D12,agape!E12)</f>
        <v>안상미</v>
      </c>
      <c r="D84" s="63" t="str">
        <f>agape!F12</f>
        <v>401-1219</v>
      </c>
      <c r="E84" s="63" t="str">
        <f>agape!G12</f>
        <v>015-8371-2672</v>
      </c>
      <c r="F84" s="64" t="str">
        <f>CONCATENATE(agape!H12,"/",agape!I12)</f>
        <v>2.29/</v>
      </c>
      <c r="H84" s="155"/>
      <c r="I84" s="138" t="str">
        <f>B84</f>
        <v>서기</v>
      </c>
      <c r="J84" s="129" t="str">
        <f t="shared" si="7"/>
        <v>안상미</v>
      </c>
      <c r="K84" s="135" t="str">
        <f t="shared" si="8"/>
        <v>401-1219</v>
      </c>
      <c r="L84" s="135" t="str">
        <f t="shared" si="9"/>
        <v>015-8371-2672</v>
      </c>
      <c r="M84" s="132" t="str">
        <f t="shared" si="10"/>
        <v>2.29/</v>
      </c>
    </row>
    <row r="85" spans="1:13" ht="14.25" thickBot="1">
      <c r="A85" s="156"/>
      <c r="B85" s="139" t="str">
        <f>agape!B13</f>
        <v>회계</v>
      </c>
      <c r="C85" s="65" t="str">
        <f>CONCATENATE(agape!D13,agape!E13)</f>
        <v>박지선 스텔라</v>
      </c>
      <c r="D85" s="66" t="str">
        <f>agape!F13</f>
        <v>408-9969</v>
      </c>
      <c r="E85" s="95" t="str">
        <f>agape!G13</f>
        <v>016-295-9969</v>
      </c>
      <c r="F85" s="67" t="str">
        <f>CONCATENATE(agape!H13,"/",agape!I13)</f>
        <v>8.23/7.10</v>
      </c>
      <c r="H85" s="156"/>
      <c r="I85" s="139" t="str">
        <f>B85</f>
        <v>회계</v>
      </c>
      <c r="J85" s="141" t="str">
        <f t="shared" si="7"/>
        <v>박지선 스텔라</v>
      </c>
      <c r="K85" s="136" t="str">
        <f t="shared" si="8"/>
        <v>408-9969</v>
      </c>
      <c r="L85" s="136" t="str">
        <f t="shared" si="9"/>
        <v>016-295-9969</v>
      </c>
      <c r="M85" s="133" t="str">
        <f t="shared" si="10"/>
        <v>8.23/7.10</v>
      </c>
    </row>
    <row r="86" spans="1:13" ht="14.25" thickTop="1">
      <c r="A86" s="144" t="s">
        <v>365</v>
      </c>
      <c r="B86" s="61"/>
      <c r="C86" s="99" t="s">
        <v>324</v>
      </c>
      <c r="D86" s="59" t="s">
        <v>443</v>
      </c>
      <c r="E86" s="59" t="s">
        <v>333</v>
      </c>
      <c r="F86" s="60" t="s">
        <v>362</v>
      </c>
      <c r="H86" s="144" t="s">
        <v>365</v>
      </c>
      <c r="I86" s="61"/>
      <c r="J86" s="99" t="str">
        <f t="shared" si="7"/>
        <v>한대우 요셉</v>
      </c>
      <c r="K86" s="59" t="str">
        <f t="shared" si="8"/>
        <v>402-7427</v>
      </c>
      <c r="L86" s="59" t="str">
        <f t="shared" si="9"/>
        <v>017-408-3690</v>
      </c>
      <c r="M86" s="60" t="str">
        <f t="shared" si="10"/>
        <v>1.12/3.19</v>
      </c>
    </row>
    <row r="87" spans="1:13" ht="13.5">
      <c r="A87" s="145"/>
      <c r="B87" s="61"/>
      <c r="C87" s="38" t="s">
        <v>347</v>
      </c>
      <c r="D87" s="63" t="s">
        <v>351</v>
      </c>
      <c r="E87" s="63" t="s">
        <v>359</v>
      </c>
      <c r="F87" s="64" t="s">
        <v>363</v>
      </c>
      <c r="H87" s="145"/>
      <c r="I87" s="61"/>
      <c r="J87" s="38" t="str">
        <f t="shared" si="7"/>
        <v>설정환 요한라이루찌</v>
      </c>
      <c r="K87" s="63" t="str">
        <f t="shared" si="8"/>
        <v>443-5197</v>
      </c>
      <c r="L87" s="63" t="str">
        <f t="shared" si="9"/>
        <v>011-493-2232</v>
      </c>
      <c r="M87" s="64" t="str">
        <f t="shared" si="10"/>
        <v>6.9/6.9</v>
      </c>
    </row>
    <row r="88" spans="1:13" ht="13.5">
      <c r="A88" s="145"/>
      <c r="B88" s="61" t="s">
        <v>49</v>
      </c>
      <c r="C88" s="38" t="s">
        <v>348</v>
      </c>
      <c r="D88" s="63"/>
      <c r="E88" s="63" t="s">
        <v>360</v>
      </c>
      <c r="F88" s="64" t="s">
        <v>364</v>
      </c>
      <c r="H88" s="145"/>
      <c r="I88" s="61" t="str">
        <f>B88</f>
        <v>회계</v>
      </c>
      <c r="J88" s="38" t="str">
        <f t="shared" si="7"/>
        <v>오영록 대건안드레아</v>
      </c>
      <c r="K88" s="63">
        <f t="shared" si="8"/>
        <v>0</v>
      </c>
      <c r="L88" s="63" t="str">
        <f t="shared" si="9"/>
        <v>019-258-3998</v>
      </c>
      <c r="M88" s="64" t="str">
        <f t="shared" si="10"/>
        <v>2.7/9.20</v>
      </c>
    </row>
    <row r="89" spans="1:13" ht="13.5">
      <c r="A89" s="145"/>
      <c r="B89" s="61"/>
      <c r="C89" s="38" t="s">
        <v>349</v>
      </c>
      <c r="D89" s="63" t="s">
        <v>352</v>
      </c>
      <c r="E89" s="63" t="s">
        <v>361</v>
      </c>
      <c r="F89" s="64" t="s">
        <v>230</v>
      </c>
      <c r="H89" s="145"/>
      <c r="I89" s="61"/>
      <c r="J89" s="38" t="str">
        <f t="shared" si="7"/>
        <v>지명아 안나</v>
      </c>
      <c r="K89" s="63" t="str">
        <f t="shared" si="8"/>
        <v>431-5842</v>
      </c>
      <c r="L89" s="63" t="str">
        <f t="shared" si="9"/>
        <v>016-843-0094</v>
      </c>
      <c r="M89" s="64" t="str">
        <f t="shared" si="10"/>
        <v>8.19/</v>
      </c>
    </row>
    <row r="90" spans="1:13" ht="13.5">
      <c r="A90" s="145"/>
      <c r="B90" s="61"/>
      <c r="C90" s="38" t="s">
        <v>350</v>
      </c>
      <c r="D90" s="63" t="s">
        <v>354</v>
      </c>
      <c r="E90" s="63" t="s">
        <v>357</v>
      </c>
      <c r="F90" s="64" t="s">
        <v>358</v>
      </c>
      <c r="H90" s="145"/>
      <c r="I90" s="61"/>
      <c r="J90" s="38" t="str">
        <f t="shared" si="7"/>
        <v>이선권 야고보</v>
      </c>
      <c r="K90" s="63" t="str">
        <f t="shared" si="8"/>
        <v>403-4470</v>
      </c>
      <c r="L90" s="63" t="str">
        <f t="shared" si="9"/>
        <v>019-309-6023</v>
      </c>
      <c r="M90" s="64" t="str">
        <f t="shared" si="10"/>
        <v>6.23/</v>
      </c>
    </row>
    <row r="91" spans="1:13" ht="13.5">
      <c r="A91" s="145"/>
      <c r="B91" s="61"/>
      <c r="C91" s="38" t="s">
        <v>28</v>
      </c>
      <c r="D91" s="63"/>
      <c r="E91" s="63" t="s">
        <v>153</v>
      </c>
      <c r="F91" s="64" t="s">
        <v>154</v>
      </c>
      <c r="H91" s="145"/>
      <c r="I91" s="61"/>
      <c r="J91" s="38" t="str">
        <f t="shared" si="7"/>
        <v>박설호 미카엘</v>
      </c>
      <c r="K91" s="63">
        <f t="shared" si="8"/>
        <v>0</v>
      </c>
      <c r="L91" s="63" t="str">
        <f t="shared" si="9"/>
        <v>015-8365-0622</v>
      </c>
      <c r="M91" s="64" t="str">
        <f t="shared" si="10"/>
        <v>6.22/9.29</v>
      </c>
    </row>
    <row r="92" spans="1:13" ht="14.25" thickBot="1">
      <c r="A92" s="146"/>
      <c r="B92" s="98" t="s">
        <v>341</v>
      </c>
      <c r="C92" s="39" t="s">
        <v>334</v>
      </c>
      <c r="D92" s="66" t="s">
        <v>353</v>
      </c>
      <c r="E92" s="66" t="s">
        <v>355</v>
      </c>
      <c r="F92" s="67" t="s">
        <v>356</v>
      </c>
      <c r="H92" s="146"/>
      <c r="I92" s="98" t="str">
        <f>B92</f>
        <v>대표</v>
      </c>
      <c r="J92" s="39" t="str">
        <f t="shared" si="7"/>
        <v>김선미 베로니카</v>
      </c>
      <c r="K92" s="66" t="str">
        <f t="shared" si="8"/>
        <v>3401-1165</v>
      </c>
      <c r="L92" s="66" t="str">
        <f t="shared" si="9"/>
        <v>011-497-4738</v>
      </c>
      <c r="M92" s="67" t="str">
        <f t="shared" si="10"/>
        <v>10.11/7.12</v>
      </c>
    </row>
    <row r="93" spans="1:13" ht="14.25" thickTop="1">
      <c r="A93" s="100"/>
      <c r="B93" s="101"/>
      <c r="C93" s="58" t="s">
        <v>344</v>
      </c>
      <c r="D93" s="102" t="s">
        <v>444</v>
      </c>
      <c r="E93" s="59" t="s">
        <v>345</v>
      </c>
      <c r="F93" s="60" t="s">
        <v>346</v>
      </c>
      <c r="H93" s="100"/>
      <c r="I93" s="101"/>
      <c r="J93" s="58" t="str">
        <f aca="true" t="shared" si="11" ref="J93:M106">C93</f>
        <v>구성모 요한보스꼬</v>
      </c>
      <c r="K93" s="102" t="str">
        <f t="shared" si="11"/>
        <v>0558-687-9056</v>
      </c>
      <c r="L93" s="59" t="str">
        <f t="shared" si="11"/>
        <v>018-256-0534</v>
      </c>
      <c r="M93" s="60" t="str">
        <f t="shared" si="11"/>
        <v>4.13/1.31</v>
      </c>
    </row>
    <row r="94" spans="1:13" ht="13.5">
      <c r="A94" s="36"/>
      <c r="B94" s="37"/>
      <c r="C94" s="38" t="s">
        <v>426</v>
      </c>
      <c r="D94" s="63"/>
      <c r="E94" s="63" t="s">
        <v>448</v>
      </c>
      <c r="F94" s="64"/>
      <c r="H94" s="36"/>
      <c r="I94" s="37"/>
      <c r="J94" s="38" t="str">
        <f t="shared" si="11"/>
        <v>조은진 안나</v>
      </c>
      <c r="K94" s="63">
        <f t="shared" si="11"/>
        <v>0</v>
      </c>
      <c r="L94" s="63" t="str">
        <f t="shared" si="11"/>
        <v>011-227-7585</v>
      </c>
      <c r="M94" s="64">
        <f t="shared" si="11"/>
        <v>0</v>
      </c>
    </row>
    <row r="95" spans="1:13" ht="13.5">
      <c r="A95" s="36"/>
      <c r="B95" s="37"/>
      <c r="C95" s="38" t="s">
        <v>449</v>
      </c>
      <c r="D95" s="63"/>
      <c r="E95" s="63" t="str">
        <f>D10</f>
        <v>402-6536</v>
      </c>
      <c r="F95" s="64"/>
      <c r="H95" s="36"/>
      <c r="I95" s="37"/>
      <c r="J95" s="38" t="str">
        <f>C95</f>
        <v>김현민 사비나</v>
      </c>
      <c r="K95" s="63">
        <f>D95</f>
        <v>0</v>
      </c>
      <c r="L95" s="63" t="str">
        <f>E95</f>
        <v>402-6536</v>
      </c>
      <c r="M95" s="64">
        <f>F95</f>
        <v>0</v>
      </c>
    </row>
    <row r="96" spans="1:13" ht="13.5">
      <c r="A96" s="36"/>
      <c r="B96" s="37"/>
      <c r="C96" s="38" t="s">
        <v>445</v>
      </c>
      <c r="D96" s="63"/>
      <c r="E96" s="63" t="s">
        <v>447</v>
      </c>
      <c r="F96" s="64"/>
      <c r="H96" s="36"/>
      <c r="I96" s="37"/>
      <c r="J96" s="38" t="str">
        <f t="shared" si="11"/>
        <v>오인근 아오스딩</v>
      </c>
      <c r="K96" s="63">
        <f t="shared" si="11"/>
        <v>0</v>
      </c>
      <c r="L96" s="63" t="str">
        <f t="shared" si="11"/>
        <v>016-271-6139</v>
      </c>
      <c r="M96" s="64">
        <f t="shared" si="11"/>
        <v>0</v>
      </c>
    </row>
    <row r="97" spans="1:13" ht="13.5">
      <c r="A97" s="36"/>
      <c r="B97" s="37"/>
      <c r="C97" s="38" t="s">
        <v>446</v>
      </c>
      <c r="D97" s="63"/>
      <c r="E97" s="63"/>
      <c r="F97" s="64"/>
      <c r="H97" s="36"/>
      <c r="I97" s="37"/>
      <c r="J97" s="38" t="str">
        <f t="shared" si="11"/>
        <v>안소연 베로니카</v>
      </c>
      <c r="K97" s="63">
        <f t="shared" si="11"/>
        <v>0</v>
      </c>
      <c r="L97" s="63">
        <f t="shared" si="11"/>
        <v>0</v>
      </c>
      <c r="M97" s="64">
        <f t="shared" si="11"/>
        <v>0</v>
      </c>
    </row>
    <row r="98" spans="1:13" ht="13.5">
      <c r="A98" s="36"/>
      <c r="B98" s="37"/>
      <c r="C98" s="38"/>
      <c r="D98" s="63"/>
      <c r="E98" s="63"/>
      <c r="F98" s="64"/>
      <c r="H98" s="36"/>
      <c r="I98" s="37"/>
      <c r="J98" s="38">
        <f t="shared" si="11"/>
        <v>0</v>
      </c>
      <c r="K98" s="63">
        <f t="shared" si="11"/>
        <v>0</v>
      </c>
      <c r="L98" s="63">
        <f t="shared" si="11"/>
        <v>0</v>
      </c>
      <c r="M98" s="64">
        <f t="shared" si="11"/>
        <v>0</v>
      </c>
    </row>
    <row r="99" spans="1:13" ht="13.5">
      <c r="A99" s="36"/>
      <c r="B99" s="37"/>
      <c r="C99" s="38"/>
      <c r="D99" s="63"/>
      <c r="E99" s="63"/>
      <c r="F99" s="64"/>
      <c r="H99" s="36"/>
      <c r="I99" s="37"/>
      <c r="J99" s="38">
        <f t="shared" si="11"/>
        <v>0</v>
      </c>
      <c r="K99" s="63">
        <f t="shared" si="11"/>
        <v>0</v>
      </c>
      <c r="L99" s="63">
        <f t="shared" si="11"/>
        <v>0</v>
      </c>
      <c r="M99" s="64">
        <f t="shared" si="11"/>
        <v>0</v>
      </c>
    </row>
    <row r="100" spans="1:13" ht="13.5">
      <c r="A100" s="36"/>
      <c r="B100" s="37"/>
      <c r="C100" s="38"/>
      <c r="D100" s="63"/>
      <c r="E100" s="63"/>
      <c r="F100" s="64"/>
      <c r="H100" s="36"/>
      <c r="I100" s="37"/>
      <c r="J100" s="38">
        <f aca="true" t="shared" si="12" ref="J100:M103">C100</f>
        <v>0</v>
      </c>
      <c r="K100" s="63">
        <f t="shared" si="12"/>
        <v>0</v>
      </c>
      <c r="L100" s="63">
        <f t="shared" si="12"/>
        <v>0</v>
      </c>
      <c r="M100" s="64">
        <f t="shared" si="12"/>
        <v>0</v>
      </c>
    </row>
    <row r="101" spans="1:13" ht="13.5">
      <c r="A101" s="36"/>
      <c r="B101" s="37"/>
      <c r="C101" s="38"/>
      <c r="D101" s="63"/>
      <c r="E101" s="63"/>
      <c r="F101" s="64"/>
      <c r="H101" s="36"/>
      <c r="I101" s="37"/>
      <c r="J101" s="38">
        <f t="shared" si="12"/>
        <v>0</v>
      </c>
      <c r="K101" s="63">
        <f t="shared" si="12"/>
        <v>0</v>
      </c>
      <c r="L101" s="63">
        <f t="shared" si="12"/>
        <v>0</v>
      </c>
      <c r="M101" s="64">
        <f t="shared" si="12"/>
        <v>0</v>
      </c>
    </row>
    <row r="102" spans="1:13" ht="13.5">
      <c r="A102" s="36"/>
      <c r="B102" s="37"/>
      <c r="C102" s="38"/>
      <c r="D102" s="63"/>
      <c r="E102" s="63"/>
      <c r="F102" s="64"/>
      <c r="H102" s="36"/>
      <c r="I102" s="37"/>
      <c r="J102" s="38">
        <f t="shared" si="12"/>
        <v>0</v>
      </c>
      <c r="K102" s="63">
        <f t="shared" si="12"/>
        <v>0</v>
      </c>
      <c r="L102" s="63">
        <f t="shared" si="12"/>
        <v>0</v>
      </c>
      <c r="M102" s="64">
        <f t="shared" si="12"/>
        <v>0</v>
      </c>
    </row>
    <row r="103" spans="1:13" ht="13.5">
      <c r="A103" s="36"/>
      <c r="B103" s="37"/>
      <c r="C103" s="38"/>
      <c r="D103" s="63"/>
      <c r="E103" s="63"/>
      <c r="F103" s="64"/>
      <c r="H103" s="36"/>
      <c r="I103" s="37"/>
      <c r="J103" s="38">
        <f t="shared" si="12"/>
        <v>0</v>
      </c>
      <c r="K103" s="63">
        <f t="shared" si="12"/>
        <v>0</v>
      </c>
      <c r="L103" s="63">
        <f t="shared" si="12"/>
        <v>0</v>
      </c>
      <c r="M103" s="64">
        <f t="shared" si="12"/>
        <v>0</v>
      </c>
    </row>
    <row r="104" spans="1:13" ht="13.5">
      <c r="A104" s="36"/>
      <c r="B104" s="37"/>
      <c r="C104" s="38"/>
      <c r="D104" s="63"/>
      <c r="E104" s="63"/>
      <c r="F104" s="64"/>
      <c r="H104" s="36"/>
      <c r="I104" s="37"/>
      <c r="J104" s="38">
        <f t="shared" si="11"/>
        <v>0</v>
      </c>
      <c r="K104" s="63">
        <f t="shared" si="11"/>
        <v>0</v>
      </c>
      <c r="L104" s="63">
        <f t="shared" si="11"/>
        <v>0</v>
      </c>
      <c r="M104" s="64">
        <f t="shared" si="11"/>
        <v>0</v>
      </c>
    </row>
    <row r="105" spans="1:13" ht="13.5">
      <c r="A105" s="36"/>
      <c r="B105" s="37"/>
      <c r="C105" s="38"/>
      <c r="D105" s="63"/>
      <c r="E105" s="63"/>
      <c r="F105" s="64"/>
      <c r="H105" s="36"/>
      <c r="I105" s="37"/>
      <c r="J105" s="38">
        <f>C105</f>
        <v>0</v>
      </c>
      <c r="K105" s="63">
        <f>D105</f>
        <v>0</v>
      </c>
      <c r="L105" s="63">
        <f>E105</f>
        <v>0</v>
      </c>
      <c r="M105" s="64">
        <f>F105</f>
        <v>0</v>
      </c>
    </row>
    <row r="106" spans="1:13" ht="14.25" thickBot="1">
      <c r="A106" s="40"/>
      <c r="B106" s="41"/>
      <c r="C106" s="39"/>
      <c r="D106" s="66"/>
      <c r="E106" s="66"/>
      <c r="F106" s="67"/>
      <c r="H106" s="40"/>
      <c r="I106" s="41"/>
      <c r="J106" s="39">
        <f t="shared" si="11"/>
        <v>0</v>
      </c>
      <c r="K106" s="66">
        <f t="shared" si="11"/>
        <v>0</v>
      </c>
      <c r="L106" s="66">
        <f t="shared" si="11"/>
        <v>0</v>
      </c>
      <c r="M106" s="67">
        <f t="shared" si="11"/>
        <v>0</v>
      </c>
    </row>
    <row r="107" ht="14.25" thickTop="1"/>
  </sheetData>
  <mergeCells count="30">
    <mergeCell ref="H15:H26"/>
    <mergeCell ref="H86:H92"/>
    <mergeCell ref="H3:H4"/>
    <mergeCell ref="H27:H38"/>
    <mergeCell ref="H39:H62"/>
    <mergeCell ref="H63:H77"/>
    <mergeCell ref="H12:H14"/>
    <mergeCell ref="H5:H11"/>
    <mergeCell ref="A86:A92"/>
    <mergeCell ref="A63:A77"/>
    <mergeCell ref="I58:I62"/>
    <mergeCell ref="A78:A85"/>
    <mergeCell ref="H78:H85"/>
    <mergeCell ref="B80:B81"/>
    <mergeCell ref="I80:I81"/>
    <mergeCell ref="I42:I43"/>
    <mergeCell ref="I45:I49"/>
    <mergeCell ref="I50:I53"/>
    <mergeCell ref="I54:I57"/>
    <mergeCell ref="B42:B43"/>
    <mergeCell ref="B58:B62"/>
    <mergeCell ref="B54:B57"/>
    <mergeCell ref="B50:B53"/>
    <mergeCell ref="B45:B49"/>
    <mergeCell ref="A3:A4"/>
    <mergeCell ref="A27:A38"/>
    <mergeCell ref="A39:A62"/>
    <mergeCell ref="A5:A11"/>
    <mergeCell ref="A12:A14"/>
    <mergeCell ref="A15:A26"/>
  </mergeCells>
  <printOptions/>
  <pageMargins left="0.35433070866141736" right="0.35433070866141736" top="0.5905511811023623" bottom="0.5905511811023623" header="0.5118110236220472" footer="0.5118110236220472"/>
  <pageSetup horizontalDpi="200" verticalDpi="2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83"/>
  <sheetViews>
    <sheetView zoomScale="75" zoomScaleNormal="75" workbookViewId="0" topLeftCell="A50">
      <selection activeCell="B53" sqref="B53:B67"/>
    </sheetView>
  </sheetViews>
  <sheetFormatPr defaultColWidth="8.88671875" defaultRowHeight="13.5"/>
  <cols>
    <col min="2" max="2" width="4.4453125" style="0" customWidth="1"/>
    <col min="3" max="3" width="6.3359375" style="0" customWidth="1"/>
    <col min="4" max="4" width="19.99609375" style="0" customWidth="1"/>
    <col min="5" max="5" width="15.21484375" style="0" customWidth="1"/>
    <col min="6" max="6" width="13.6640625" style="0" customWidth="1"/>
    <col min="7" max="7" width="14.77734375" style="22" customWidth="1"/>
    <col min="8" max="8" width="12.77734375" style="0" customWidth="1"/>
    <col min="9" max="9" width="42.21484375" style="0" customWidth="1"/>
    <col min="10" max="10" width="27.5546875" style="0" customWidth="1"/>
    <col min="11" max="11" width="21.4453125" style="0" customWidth="1"/>
  </cols>
  <sheetData>
    <row r="2" spans="2:11" ht="14.25">
      <c r="B2" s="1" t="s">
        <v>36</v>
      </c>
      <c r="C2" s="1" t="s">
        <v>37</v>
      </c>
      <c r="D2" s="1" t="s">
        <v>38</v>
      </c>
      <c r="E2" s="1" t="s">
        <v>265</v>
      </c>
      <c r="F2" s="1" t="s">
        <v>266</v>
      </c>
      <c r="G2" s="20" t="s">
        <v>39</v>
      </c>
      <c r="H2" s="1" t="s">
        <v>40</v>
      </c>
      <c r="I2" s="1" t="s">
        <v>267</v>
      </c>
      <c r="J2" s="12" t="s">
        <v>268</v>
      </c>
      <c r="K2" s="1" t="s">
        <v>290</v>
      </c>
    </row>
    <row r="3" spans="2:11" ht="15">
      <c r="B3" s="159" t="s">
        <v>174</v>
      </c>
      <c r="C3" s="2" t="s">
        <v>41</v>
      </c>
      <c r="D3" s="3" t="s">
        <v>42</v>
      </c>
      <c r="F3" s="4" t="s">
        <v>0</v>
      </c>
      <c r="G3" s="21" t="s">
        <v>1</v>
      </c>
      <c r="H3" s="15" t="s">
        <v>251</v>
      </c>
      <c r="I3" s="3" t="s">
        <v>291</v>
      </c>
      <c r="J3" s="5"/>
      <c r="K3" s="5"/>
    </row>
    <row r="4" spans="2:11" ht="15">
      <c r="B4" s="160"/>
      <c r="C4" s="2" t="s">
        <v>43</v>
      </c>
      <c r="D4" s="5" t="s">
        <v>44</v>
      </c>
      <c r="E4" s="4" t="s">
        <v>2</v>
      </c>
      <c r="F4" s="4"/>
      <c r="G4" s="21"/>
      <c r="H4" s="18" t="s">
        <v>419</v>
      </c>
      <c r="I4" s="3" t="s">
        <v>292</v>
      </c>
      <c r="J4" s="5"/>
      <c r="K4" s="5"/>
    </row>
    <row r="5" spans="2:11" ht="15">
      <c r="B5" s="159" t="s">
        <v>45</v>
      </c>
      <c r="C5" s="2" t="s">
        <v>46</v>
      </c>
      <c r="D5" s="3" t="s">
        <v>47</v>
      </c>
      <c r="E5" s="4" t="s">
        <v>3</v>
      </c>
      <c r="F5" s="4"/>
      <c r="G5" s="21" t="s">
        <v>4</v>
      </c>
      <c r="H5" s="15" t="s">
        <v>252</v>
      </c>
      <c r="I5" s="3" t="s">
        <v>293</v>
      </c>
      <c r="J5" s="5"/>
      <c r="K5" s="5"/>
    </row>
    <row r="6" spans="2:11" ht="15">
      <c r="B6" s="161"/>
      <c r="C6" s="2" t="s">
        <v>48</v>
      </c>
      <c r="D6" s="3" t="s">
        <v>57</v>
      </c>
      <c r="E6" s="4" t="s">
        <v>13</v>
      </c>
      <c r="F6" s="4"/>
      <c r="G6" s="21" t="s">
        <v>14</v>
      </c>
      <c r="H6" s="15" t="s">
        <v>258</v>
      </c>
      <c r="I6" s="3" t="s">
        <v>299</v>
      </c>
      <c r="J6" s="5"/>
      <c r="K6" s="5"/>
    </row>
    <row r="7" spans="2:11" ht="15">
      <c r="B7" s="161"/>
      <c r="C7" s="2" t="s">
        <v>49</v>
      </c>
      <c r="D7" s="3" t="s">
        <v>50</v>
      </c>
      <c r="E7" s="4" t="s">
        <v>5</v>
      </c>
      <c r="F7" s="4"/>
      <c r="G7" s="21" t="s">
        <v>6</v>
      </c>
      <c r="H7" s="15" t="s">
        <v>253</v>
      </c>
      <c r="I7" s="3" t="s">
        <v>294</v>
      </c>
      <c r="J7" s="5"/>
      <c r="K7" s="5"/>
    </row>
    <row r="8" spans="2:11" ht="15">
      <c r="B8" s="161"/>
      <c r="C8" s="2" t="s">
        <v>51</v>
      </c>
      <c r="D8" s="3" t="s">
        <v>52</v>
      </c>
      <c r="E8" s="4" t="s">
        <v>7</v>
      </c>
      <c r="F8" s="4"/>
      <c r="G8" s="21" t="s">
        <v>8</v>
      </c>
      <c r="H8" s="15" t="s">
        <v>254</v>
      </c>
      <c r="I8" s="3" t="s">
        <v>295</v>
      </c>
      <c r="J8" s="5"/>
      <c r="K8" s="5"/>
    </row>
    <row r="9" spans="2:11" ht="15">
      <c r="B9" s="161"/>
      <c r="C9" s="6"/>
      <c r="D9" s="3" t="s">
        <v>53</v>
      </c>
      <c r="E9" s="4"/>
      <c r="F9" s="4"/>
      <c r="G9" s="21"/>
      <c r="H9" s="15" t="s">
        <v>255</v>
      </c>
      <c r="I9" s="3" t="s">
        <v>296</v>
      </c>
      <c r="J9" s="5"/>
      <c r="K9" s="5"/>
    </row>
    <row r="10" spans="2:11" ht="15">
      <c r="B10" s="161"/>
      <c r="C10" s="7"/>
      <c r="D10" s="3" t="s">
        <v>54</v>
      </c>
      <c r="E10" s="4" t="s">
        <v>9</v>
      </c>
      <c r="F10" s="4"/>
      <c r="G10" s="21" t="s">
        <v>10</v>
      </c>
      <c r="H10" s="15" t="s">
        <v>256</v>
      </c>
      <c r="I10" s="3" t="s">
        <v>297</v>
      </c>
      <c r="J10" s="5"/>
      <c r="K10" s="5"/>
    </row>
    <row r="11" spans="2:11" ht="15">
      <c r="B11" s="161"/>
      <c r="C11" s="7"/>
      <c r="D11" s="3" t="s">
        <v>55</v>
      </c>
      <c r="E11" s="4" t="s">
        <v>11</v>
      </c>
      <c r="F11" s="4"/>
      <c r="G11" s="21" t="s">
        <v>12</v>
      </c>
      <c r="H11" s="16" t="s">
        <v>257</v>
      </c>
      <c r="I11" s="3" t="s">
        <v>298</v>
      </c>
      <c r="J11" s="5"/>
      <c r="K11" s="5"/>
    </row>
    <row r="12" spans="2:11" ht="15">
      <c r="B12" s="161"/>
      <c r="C12" s="7" t="s">
        <v>56</v>
      </c>
      <c r="D12" s="3" t="s">
        <v>369</v>
      </c>
      <c r="E12" s="4" t="s">
        <v>370</v>
      </c>
      <c r="F12" s="4"/>
      <c r="G12" s="21" t="s">
        <v>371</v>
      </c>
      <c r="H12" s="15" t="s">
        <v>372</v>
      </c>
      <c r="I12" s="3" t="s">
        <v>373</v>
      </c>
      <c r="J12" s="30" t="s">
        <v>375</v>
      </c>
      <c r="K12" s="5"/>
    </row>
    <row r="13" spans="2:11" ht="15">
      <c r="B13" s="161"/>
      <c r="C13" s="7"/>
      <c r="D13" s="3" t="s">
        <v>58</v>
      </c>
      <c r="E13" s="4" t="s">
        <v>15</v>
      </c>
      <c r="F13" s="4"/>
      <c r="G13" s="21" t="s">
        <v>16</v>
      </c>
      <c r="H13" s="15" t="s">
        <v>259</v>
      </c>
      <c r="I13" s="3" t="s">
        <v>300</v>
      </c>
      <c r="J13" s="5"/>
      <c r="K13" s="5"/>
    </row>
    <row r="14" spans="2:11" ht="15">
      <c r="B14" s="161"/>
      <c r="C14" s="7"/>
      <c r="D14" s="3" t="s">
        <v>59</v>
      </c>
      <c r="E14" s="4" t="s">
        <v>17</v>
      </c>
      <c r="F14" s="4"/>
      <c r="G14" s="21" t="s">
        <v>18</v>
      </c>
      <c r="H14" s="15" t="s">
        <v>260</v>
      </c>
      <c r="I14" s="3" t="s">
        <v>301</v>
      </c>
      <c r="J14" s="5"/>
      <c r="K14" s="5"/>
    </row>
    <row r="15" spans="2:11" ht="15">
      <c r="B15" s="161"/>
      <c r="C15" s="7"/>
      <c r="D15" s="3" t="s">
        <v>19</v>
      </c>
      <c r="E15" s="4" t="s">
        <v>20</v>
      </c>
      <c r="F15" s="4"/>
      <c r="G15" s="21" t="s">
        <v>21</v>
      </c>
      <c r="H15" s="15" t="s">
        <v>261</v>
      </c>
      <c r="I15" s="3" t="s">
        <v>302</v>
      </c>
      <c r="J15" s="5"/>
      <c r="K15" s="5"/>
    </row>
    <row r="16" spans="2:11" ht="15" thickBot="1">
      <c r="B16" s="160"/>
      <c r="C16" s="8"/>
      <c r="D16" s="3" t="s">
        <v>22</v>
      </c>
      <c r="E16" s="4" t="s">
        <v>3</v>
      </c>
      <c r="F16" s="4"/>
      <c r="G16" s="21" t="s">
        <v>23</v>
      </c>
      <c r="H16" s="17" t="s">
        <v>262</v>
      </c>
      <c r="I16" s="3" t="s">
        <v>293</v>
      </c>
      <c r="J16" s="5"/>
      <c r="K16" s="5"/>
    </row>
    <row r="17" spans="2:11" ht="15" thickTop="1">
      <c r="B17" s="159" t="s">
        <v>60</v>
      </c>
      <c r="C17" s="9"/>
      <c r="D17" s="5" t="s">
        <v>61</v>
      </c>
      <c r="E17" s="4" t="s">
        <v>62</v>
      </c>
      <c r="F17" s="4"/>
      <c r="G17" s="21" t="s">
        <v>63</v>
      </c>
      <c r="H17" s="26" t="s">
        <v>381</v>
      </c>
      <c r="I17" t="s">
        <v>306</v>
      </c>
      <c r="J17" s="5"/>
      <c r="K17" s="5"/>
    </row>
    <row r="18" spans="2:11" ht="14.25">
      <c r="B18" s="161"/>
      <c r="C18" s="10"/>
      <c r="D18" s="5" t="s">
        <v>64</v>
      </c>
      <c r="E18" s="4" t="s">
        <v>65</v>
      </c>
      <c r="F18" s="4"/>
      <c r="G18" s="21" t="s">
        <v>66</v>
      </c>
      <c r="H18" s="25" t="s">
        <v>382</v>
      </c>
      <c r="I18" t="s">
        <v>307</v>
      </c>
      <c r="J18" s="5"/>
      <c r="K18" s="5"/>
    </row>
    <row r="19" spans="2:11" ht="14.25">
      <c r="B19" s="161"/>
      <c r="C19" s="10"/>
      <c r="D19" s="5" t="s">
        <v>67</v>
      </c>
      <c r="E19" s="4" t="s">
        <v>68</v>
      </c>
      <c r="F19" s="4"/>
      <c r="G19" s="21" t="s">
        <v>69</v>
      </c>
      <c r="H19" s="25" t="s">
        <v>383</v>
      </c>
      <c r="I19" t="s">
        <v>308</v>
      </c>
      <c r="J19" s="5"/>
      <c r="K19" s="5"/>
    </row>
    <row r="20" spans="2:11" ht="14.25">
      <c r="B20" s="161"/>
      <c r="C20" s="10"/>
      <c r="D20" s="5" t="s">
        <v>70</v>
      </c>
      <c r="E20" s="4" t="s">
        <v>71</v>
      </c>
      <c r="F20" s="4"/>
      <c r="G20" s="20"/>
      <c r="H20" s="25" t="s">
        <v>384</v>
      </c>
      <c r="I20" t="s">
        <v>309</v>
      </c>
      <c r="J20" s="5"/>
      <c r="K20" s="5"/>
    </row>
    <row r="21" spans="2:11" ht="14.25">
      <c r="B21" s="161"/>
      <c r="C21" s="10" t="s">
        <v>56</v>
      </c>
      <c r="D21" s="5" t="s">
        <v>72</v>
      </c>
      <c r="E21" s="4" t="s">
        <v>73</v>
      </c>
      <c r="F21" s="4" t="s">
        <v>418</v>
      </c>
      <c r="G21" s="21" t="s">
        <v>74</v>
      </c>
      <c r="H21" s="25" t="s">
        <v>387</v>
      </c>
      <c r="I21" t="s">
        <v>310</v>
      </c>
      <c r="J21" s="5" t="s">
        <v>396</v>
      </c>
      <c r="K21" s="5"/>
    </row>
    <row r="22" spans="2:11" ht="14.25">
      <c r="B22" s="161"/>
      <c r="C22" s="10"/>
      <c r="D22" s="5" t="s">
        <v>75</v>
      </c>
      <c r="E22" s="4" t="s">
        <v>73</v>
      </c>
      <c r="F22" s="4"/>
      <c r="G22" s="21" t="s">
        <v>76</v>
      </c>
      <c r="H22" s="25" t="s">
        <v>385</v>
      </c>
      <c r="I22" t="s">
        <v>310</v>
      </c>
      <c r="J22" s="5" t="s">
        <v>397</v>
      </c>
      <c r="K22" s="5"/>
    </row>
    <row r="23" spans="2:11" ht="14.25">
      <c r="B23" s="161"/>
      <c r="C23" s="10"/>
      <c r="D23" s="5" t="s">
        <v>77</v>
      </c>
      <c r="E23" s="4" t="s">
        <v>78</v>
      </c>
      <c r="F23" s="4"/>
      <c r="G23" s="21" t="s">
        <v>79</v>
      </c>
      <c r="H23" s="25" t="s">
        <v>386</v>
      </c>
      <c r="I23" t="s">
        <v>311</v>
      </c>
      <c r="J23" s="5" t="s">
        <v>398</v>
      </c>
      <c r="K23" s="5"/>
    </row>
    <row r="24" spans="2:11" ht="14.25">
      <c r="B24" s="161"/>
      <c r="C24" s="10"/>
      <c r="D24" s="5" t="s">
        <v>80</v>
      </c>
      <c r="E24" s="4" t="s">
        <v>81</v>
      </c>
      <c r="F24" s="4"/>
      <c r="G24" s="20"/>
      <c r="H24" s="25" t="s">
        <v>388</v>
      </c>
      <c r="I24" t="s">
        <v>312</v>
      </c>
      <c r="J24" s="5" t="s">
        <v>401</v>
      </c>
      <c r="K24" s="5"/>
    </row>
    <row r="25" spans="2:11" ht="14.25">
      <c r="B25" s="161"/>
      <c r="C25" s="10"/>
      <c r="D25" s="5" t="s">
        <v>82</v>
      </c>
      <c r="E25" s="4" t="s">
        <v>83</v>
      </c>
      <c r="F25" s="4"/>
      <c r="G25" s="21" t="s">
        <v>84</v>
      </c>
      <c r="H25" s="25" t="s">
        <v>390</v>
      </c>
      <c r="I25" t="s">
        <v>313</v>
      </c>
      <c r="J25" s="5" t="s">
        <v>399</v>
      </c>
      <c r="K25" s="5"/>
    </row>
    <row r="26" spans="2:11" ht="14.25">
      <c r="B26" s="161"/>
      <c r="C26" s="10"/>
      <c r="D26" s="5" t="s">
        <v>85</v>
      </c>
      <c r="E26" s="4" t="s">
        <v>86</v>
      </c>
      <c r="F26" s="4"/>
      <c r="G26" s="21" t="s">
        <v>87</v>
      </c>
      <c r="H26" s="25" t="s">
        <v>389</v>
      </c>
      <c r="I26" t="s">
        <v>314</v>
      </c>
      <c r="J26" s="5" t="s">
        <v>400</v>
      </c>
      <c r="K26" s="5"/>
    </row>
    <row r="27" spans="2:11" ht="14.25">
      <c r="B27" s="161"/>
      <c r="C27" s="10"/>
      <c r="D27" s="5" t="s">
        <v>376</v>
      </c>
      <c r="E27" s="4" t="s">
        <v>411</v>
      </c>
      <c r="F27" s="4"/>
      <c r="G27" s="21" t="s">
        <v>413</v>
      </c>
      <c r="H27" s="25" t="s">
        <v>414</v>
      </c>
      <c r="I27" t="s">
        <v>416</v>
      </c>
      <c r="J27" s="34" t="s">
        <v>402</v>
      </c>
      <c r="K27" s="5"/>
    </row>
    <row r="28" spans="2:11" ht="14.25">
      <c r="B28" s="160"/>
      <c r="C28" s="11"/>
      <c r="D28" s="5" t="s">
        <v>379</v>
      </c>
      <c r="E28" s="4" t="s">
        <v>412</v>
      </c>
      <c r="F28" s="4"/>
      <c r="G28" s="21"/>
      <c r="H28" s="25" t="s">
        <v>415</v>
      </c>
      <c r="I28" t="s">
        <v>417</v>
      </c>
      <c r="J28" s="5"/>
      <c r="K28" s="5"/>
    </row>
    <row r="29" spans="2:11" ht="14.25">
      <c r="B29" s="159" t="s">
        <v>88</v>
      </c>
      <c r="C29" s="1" t="s">
        <v>89</v>
      </c>
      <c r="D29" s="5" t="s">
        <v>90</v>
      </c>
      <c r="E29" s="4" t="s">
        <v>91</v>
      </c>
      <c r="F29" s="4"/>
      <c r="G29" s="21" t="s">
        <v>92</v>
      </c>
      <c r="H29" s="12" t="s">
        <v>93</v>
      </c>
      <c r="I29" s="5" t="s">
        <v>274</v>
      </c>
      <c r="J29" s="5"/>
      <c r="K29" s="5"/>
    </row>
    <row r="30" spans="2:11" ht="14.25">
      <c r="B30" s="161"/>
      <c r="C30" s="1" t="s">
        <v>94</v>
      </c>
      <c r="D30" s="5" t="s">
        <v>95</v>
      </c>
      <c r="E30" s="4" t="s">
        <v>96</v>
      </c>
      <c r="F30" s="4"/>
      <c r="G30" s="21" t="s">
        <v>97</v>
      </c>
      <c r="H30" s="12" t="s">
        <v>98</v>
      </c>
      <c r="I30" s="5" t="s">
        <v>275</v>
      </c>
      <c r="J30" s="5"/>
      <c r="K30" s="5"/>
    </row>
    <row r="31" spans="2:11" ht="14.25">
      <c r="B31" s="161"/>
      <c r="C31" s="1" t="s">
        <v>99</v>
      </c>
      <c r="D31" s="5" t="s">
        <v>100</v>
      </c>
      <c r="E31" s="4" t="s">
        <v>101</v>
      </c>
      <c r="F31" s="4"/>
      <c r="G31" s="21" t="s">
        <v>102</v>
      </c>
      <c r="H31" s="12" t="s">
        <v>103</v>
      </c>
      <c r="I31" s="5" t="s">
        <v>276</v>
      </c>
      <c r="J31" s="5"/>
      <c r="K31" s="5"/>
    </row>
    <row r="32" spans="2:11" ht="14.25">
      <c r="B32" s="161"/>
      <c r="C32" s="162" t="s">
        <v>104</v>
      </c>
      <c r="D32" s="5" t="s">
        <v>105</v>
      </c>
      <c r="E32" s="4" t="s">
        <v>106</v>
      </c>
      <c r="F32" s="4"/>
      <c r="G32" s="21" t="s">
        <v>107</v>
      </c>
      <c r="H32" s="12" t="s">
        <v>108</v>
      </c>
      <c r="I32" s="5" t="s">
        <v>277</v>
      </c>
      <c r="J32" s="5"/>
      <c r="K32" s="5"/>
    </row>
    <row r="33" spans="2:11" ht="14.25">
      <c r="B33" s="161"/>
      <c r="C33" s="163"/>
      <c r="D33" s="5" t="s">
        <v>109</v>
      </c>
      <c r="E33" s="4" t="s">
        <v>110</v>
      </c>
      <c r="F33" s="4"/>
      <c r="G33" s="21" t="s">
        <v>111</v>
      </c>
      <c r="H33" s="12" t="s">
        <v>112</v>
      </c>
      <c r="I33" s="5" t="s">
        <v>278</v>
      </c>
      <c r="J33" s="5"/>
      <c r="K33" s="5"/>
    </row>
    <row r="34" spans="2:11" ht="14.25">
      <c r="B34" s="161"/>
      <c r="C34" s="1" t="s">
        <v>49</v>
      </c>
      <c r="D34" s="5" t="s">
        <v>113</v>
      </c>
      <c r="E34" s="4" t="s">
        <v>114</v>
      </c>
      <c r="F34" s="4"/>
      <c r="G34" s="21" t="s">
        <v>115</v>
      </c>
      <c r="H34" s="12" t="s">
        <v>116</v>
      </c>
      <c r="I34" s="5" t="s">
        <v>279</v>
      </c>
      <c r="J34" s="5"/>
      <c r="K34" s="5"/>
    </row>
    <row r="35" spans="2:11" ht="14.25">
      <c r="B35" s="161"/>
      <c r="C35" s="159" t="s">
        <v>117</v>
      </c>
      <c r="D35" s="5" t="s">
        <v>118</v>
      </c>
      <c r="E35" s="4" t="s">
        <v>119</v>
      </c>
      <c r="F35" s="4"/>
      <c r="G35" s="21" t="s">
        <v>120</v>
      </c>
      <c r="H35" s="12" t="s">
        <v>121</v>
      </c>
      <c r="I35" s="5" t="s">
        <v>280</v>
      </c>
      <c r="J35" s="5"/>
      <c r="K35" s="5"/>
    </row>
    <row r="36" spans="2:11" ht="14.25">
      <c r="B36" s="161"/>
      <c r="C36" s="161"/>
      <c r="D36" s="5" t="s">
        <v>122</v>
      </c>
      <c r="E36" s="4" t="s">
        <v>110</v>
      </c>
      <c r="F36" s="4"/>
      <c r="G36" s="21" t="s">
        <v>123</v>
      </c>
      <c r="H36" s="12" t="s">
        <v>124</v>
      </c>
      <c r="I36" s="5" t="s">
        <v>278</v>
      </c>
      <c r="J36" s="5"/>
      <c r="K36" s="5"/>
    </row>
    <row r="37" spans="2:11" ht="14.25">
      <c r="B37" s="161"/>
      <c r="C37" s="161"/>
      <c r="D37" s="5" t="s">
        <v>125</v>
      </c>
      <c r="E37" s="4" t="s">
        <v>126</v>
      </c>
      <c r="F37" s="4"/>
      <c r="G37" s="21" t="s">
        <v>127</v>
      </c>
      <c r="H37" s="12" t="s">
        <v>128</v>
      </c>
      <c r="I37" s="5"/>
      <c r="J37" s="5"/>
      <c r="K37" s="5"/>
    </row>
    <row r="38" spans="2:11" ht="14.25">
      <c r="B38" s="161"/>
      <c r="C38" s="161"/>
      <c r="D38" s="5" t="s">
        <v>129</v>
      </c>
      <c r="E38" s="4" t="s">
        <v>130</v>
      </c>
      <c r="F38" s="4"/>
      <c r="G38" s="21" t="s">
        <v>131</v>
      </c>
      <c r="H38" s="12" t="s">
        <v>132</v>
      </c>
      <c r="I38" s="5" t="s">
        <v>281</v>
      </c>
      <c r="J38" s="5"/>
      <c r="K38" s="5"/>
    </row>
    <row r="39" spans="2:11" ht="14.25">
      <c r="B39" s="161"/>
      <c r="C39" s="160"/>
      <c r="D39" s="5" t="s">
        <v>133</v>
      </c>
      <c r="E39" s="4" t="s">
        <v>134</v>
      </c>
      <c r="F39" s="4"/>
      <c r="G39" s="21" t="s">
        <v>135</v>
      </c>
      <c r="H39" s="12" t="s">
        <v>136</v>
      </c>
      <c r="I39" s="5"/>
      <c r="J39" s="5"/>
      <c r="K39" s="5"/>
    </row>
    <row r="40" spans="2:11" ht="14.25">
      <c r="B40" s="161"/>
      <c r="C40" s="159" t="s">
        <v>137</v>
      </c>
      <c r="D40" s="5" t="s">
        <v>138</v>
      </c>
      <c r="E40" s="4" t="s">
        <v>106</v>
      </c>
      <c r="F40" s="4"/>
      <c r="G40" s="21" t="s">
        <v>139</v>
      </c>
      <c r="H40" s="12" t="s">
        <v>140</v>
      </c>
      <c r="I40" s="5" t="s">
        <v>277</v>
      </c>
      <c r="J40" s="5"/>
      <c r="K40" s="5"/>
    </row>
    <row r="41" spans="2:11" ht="14.25">
      <c r="B41" s="161"/>
      <c r="C41" s="161"/>
      <c r="D41" s="5" t="s">
        <v>141</v>
      </c>
      <c r="E41" s="4" t="s">
        <v>142</v>
      </c>
      <c r="F41" s="4"/>
      <c r="G41" s="21" t="s">
        <v>143</v>
      </c>
      <c r="H41" s="12" t="s">
        <v>144</v>
      </c>
      <c r="I41" s="5" t="s">
        <v>282</v>
      </c>
      <c r="J41" s="5"/>
      <c r="K41" s="5"/>
    </row>
    <row r="42" spans="2:11" ht="14.25">
      <c r="B42" s="161"/>
      <c r="C42" s="161"/>
      <c r="D42" s="5" t="s">
        <v>24</v>
      </c>
      <c r="E42" s="4" t="s">
        <v>263</v>
      </c>
      <c r="F42" s="13"/>
      <c r="G42" s="21" t="s">
        <v>145</v>
      </c>
      <c r="H42" s="12" t="s">
        <v>146</v>
      </c>
      <c r="I42" s="5"/>
      <c r="J42" s="5"/>
      <c r="K42" s="5"/>
    </row>
    <row r="43" spans="2:11" ht="14.25">
      <c r="B43" s="161"/>
      <c r="C43" s="160"/>
      <c r="D43" s="5" t="s">
        <v>25</v>
      </c>
      <c r="E43" s="4" t="s">
        <v>147</v>
      </c>
      <c r="F43" s="4"/>
      <c r="G43" s="21" t="s">
        <v>148</v>
      </c>
      <c r="H43" s="12" t="s">
        <v>149</v>
      </c>
      <c r="I43" s="5" t="s">
        <v>283</v>
      </c>
      <c r="J43" s="5"/>
      <c r="K43" s="5"/>
    </row>
    <row r="44" spans="2:11" ht="14.25">
      <c r="B44" s="161"/>
      <c r="C44" s="159" t="s">
        <v>26</v>
      </c>
      <c r="D44" s="5" t="s">
        <v>27</v>
      </c>
      <c r="E44" s="4" t="s">
        <v>130</v>
      </c>
      <c r="F44" s="4"/>
      <c r="G44" s="21" t="s">
        <v>150</v>
      </c>
      <c r="H44" s="12" t="s">
        <v>151</v>
      </c>
      <c r="I44" s="5" t="s">
        <v>281</v>
      </c>
      <c r="J44" s="5"/>
      <c r="K44" s="5"/>
    </row>
    <row r="45" spans="2:11" ht="14.25">
      <c r="B45" s="161"/>
      <c r="C45" s="161"/>
      <c r="D45" s="5" t="s">
        <v>28</v>
      </c>
      <c r="E45" s="4" t="s">
        <v>152</v>
      </c>
      <c r="F45" s="4"/>
      <c r="G45" s="21" t="s">
        <v>153</v>
      </c>
      <c r="H45" s="12" t="s">
        <v>154</v>
      </c>
      <c r="I45" s="5"/>
      <c r="J45" s="5"/>
      <c r="K45" s="5"/>
    </row>
    <row r="46" spans="2:11" ht="14.25">
      <c r="B46" s="161"/>
      <c r="C46" s="161"/>
      <c r="D46" s="5" t="s">
        <v>29</v>
      </c>
      <c r="E46" s="4" t="s">
        <v>155</v>
      </c>
      <c r="F46" s="4"/>
      <c r="G46" s="21" t="s">
        <v>156</v>
      </c>
      <c r="H46" s="12" t="s">
        <v>157</v>
      </c>
      <c r="I46" s="5" t="s">
        <v>284</v>
      </c>
      <c r="J46" s="5"/>
      <c r="K46" s="5"/>
    </row>
    <row r="47" spans="2:11" ht="14.25">
      <c r="B47" s="161"/>
      <c r="C47" s="160"/>
      <c r="D47" s="5" t="s">
        <v>30</v>
      </c>
      <c r="E47" s="4" t="s">
        <v>158</v>
      </c>
      <c r="F47" s="4"/>
      <c r="G47" s="21" t="s">
        <v>159</v>
      </c>
      <c r="H47" s="1">
        <v>1.22</v>
      </c>
      <c r="I47" s="5" t="s">
        <v>285</v>
      </c>
      <c r="J47" s="5"/>
      <c r="K47" s="5"/>
    </row>
    <row r="48" spans="2:11" ht="14.25">
      <c r="B48" s="161"/>
      <c r="C48" s="159" t="s">
        <v>31</v>
      </c>
      <c r="D48" s="5" t="s">
        <v>32</v>
      </c>
      <c r="E48" s="4" t="s">
        <v>264</v>
      </c>
      <c r="F48" s="13"/>
      <c r="G48" s="21" t="s">
        <v>160</v>
      </c>
      <c r="H48" s="12" t="s">
        <v>161</v>
      </c>
      <c r="I48" s="5" t="s">
        <v>286</v>
      </c>
      <c r="J48" s="5"/>
      <c r="K48" s="5"/>
    </row>
    <row r="49" spans="2:11" ht="14.25">
      <c r="B49" s="161"/>
      <c r="C49" s="161"/>
      <c r="D49" s="5" t="s">
        <v>162</v>
      </c>
      <c r="E49" s="4" t="s">
        <v>163</v>
      </c>
      <c r="F49" s="4"/>
      <c r="G49" s="21" t="s">
        <v>164</v>
      </c>
      <c r="H49" s="12" t="s">
        <v>165</v>
      </c>
      <c r="I49" s="5"/>
      <c r="J49" s="5"/>
      <c r="K49" s="5"/>
    </row>
    <row r="50" spans="2:11" ht="14.25">
      <c r="B50" s="161"/>
      <c r="C50" s="161"/>
      <c r="D50" s="5" t="s">
        <v>33</v>
      </c>
      <c r="E50" s="4" t="s">
        <v>166</v>
      </c>
      <c r="F50" s="4"/>
      <c r="G50" s="21" t="s">
        <v>167</v>
      </c>
      <c r="H50" s="12" t="s">
        <v>168</v>
      </c>
      <c r="I50" s="5" t="s">
        <v>287</v>
      </c>
      <c r="J50" s="5"/>
      <c r="K50" s="5"/>
    </row>
    <row r="51" spans="2:11" ht="14.25">
      <c r="B51" s="161"/>
      <c r="C51" s="161"/>
      <c r="D51" s="5" t="s">
        <v>34</v>
      </c>
      <c r="E51" s="4" t="s">
        <v>169</v>
      </c>
      <c r="F51" s="4"/>
      <c r="G51" s="21" t="s">
        <v>170</v>
      </c>
      <c r="H51" s="12" t="s">
        <v>171</v>
      </c>
      <c r="I51" s="5" t="s">
        <v>288</v>
      </c>
      <c r="J51" s="5"/>
      <c r="K51" s="5"/>
    </row>
    <row r="52" spans="2:11" ht="14.25">
      <c r="B52" s="160"/>
      <c r="C52" s="160"/>
      <c r="D52" s="5" t="s">
        <v>35</v>
      </c>
      <c r="E52" s="4" t="s">
        <v>172</v>
      </c>
      <c r="F52" s="4"/>
      <c r="G52" s="21" t="s">
        <v>173</v>
      </c>
      <c r="H52" s="12" t="s">
        <v>250</v>
      </c>
      <c r="I52" s="5" t="s">
        <v>289</v>
      </c>
      <c r="J52" s="5"/>
      <c r="K52" s="5"/>
    </row>
    <row r="53" spans="2:11" ht="14.25">
      <c r="B53" s="159" t="s">
        <v>243</v>
      </c>
      <c r="C53" s="9"/>
      <c r="D53" s="5" t="s">
        <v>210</v>
      </c>
      <c r="E53" s="5" t="s">
        <v>211</v>
      </c>
      <c r="F53" s="4" t="s">
        <v>269</v>
      </c>
      <c r="G53" s="19" t="s">
        <v>175</v>
      </c>
      <c r="H53" s="12" t="s">
        <v>213</v>
      </c>
      <c r="I53" s="5"/>
      <c r="J53" s="5" t="s">
        <v>176</v>
      </c>
      <c r="K53" s="5"/>
    </row>
    <row r="54" spans="2:11" ht="14.25">
      <c r="B54" s="161"/>
      <c r="C54" s="10"/>
      <c r="D54" s="5" t="s">
        <v>212</v>
      </c>
      <c r="E54" s="5" t="s">
        <v>211</v>
      </c>
      <c r="F54" s="4" t="s">
        <v>270</v>
      </c>
      <c r="G54" s="19" t="s">
        <v>177</v>
      </c>
      <c r="H54" s="12" t="s">
        <v>214</v>
      </c>
      <c r="I54" s="5"/>
      <c r="J54" s="5" t="s">
        <v>178</v>
      </c>
      <c r="K54" s="5"/>
    </row>
    <row r="55" spans="2:11" ht="14.25">
      <c r="B55" s="161"/>
      <c r="C55" s="14"/>
      <c r="D55" s="5" t="s">
        <v>215</v>
      </c>
      <c r="E55" s="5" t="s">
        <v>179</v>
      </c>
      <c r="F55" s="4"/>
      <c r="G55" s="19" t="s">
        <v>303</v>
      </c>
      <c r="H55" s="12" t="s">
        <v>229</v>
      </c>
      <c r="I55" s="5"/>
      <c r="J55" s="5" t="s">
        <v>180</v>
      </c>
      <c r="K55" s="5"/>
    </row>
    <row r="56" spans="2:11" ht="14.25">
      <c r="B56" s="161"/>
      <c r="C56" s="14"/>
      <c r="D56" s="5" t="s">
        <v>216</v>
      </c>
      <c r="E56" s="5" t="s">
        <v>228</v>
      </c>
      <c r="F56" s="4" t="s">
        <v>271</v>
      </c>
      <c r="G56" s="19" t="s">
        <v>181</v>
      </c>
      <c r="H56" s="12" t="s">
        <v>230</v>
      </c>
      <c r="I56" s="5"/>
      <c r="J56" s="5" t="s">
        <v>182</v>
      </c>
      <c r="K56" s="5"/>
    </row>
    <row r="57" spans="2:11" ht="14.25">
      <c r="B57" s="161"/>
      <c r="C57" s="10" t="s">
        <v>244</v>
      </c>
      <c r="D57" s="5" t="s">
        <v>217</v>
      </c>
      <c r="E57" s="5" t="s">
        <v>183</v>
      </c>
      <c r="G57" s="19" t="s">
        <v>184</v>
      </c>
      <c r="H57" s="12" t="s">
        <v>233</v>
      </c>
      <c r="I57" s="5"/>
      <c r="J57" s="5" t="s">
        <v>185</v>
      </c>
      <c r="K57" s="5"/>
    </row>
    <row r="58" spans="2:11" ht="14.25">
      <c r="B58" s="161"/>
      <c r="C58" s="10" t="s">
        <v>245</v>
      </c>
      <c r="D58" s="5" t="s">
        <v>218</v>
      </c>
      <c r="E58" s="5" t="s">
        <v>186</v>
      </c>
      <c r="F58" s="5"/>
      <c r="G58" s="19" t="s">
        <v>187</v>
      </c>
      <c r="H58" s="12" t="s">
        <v>234</v>
      </c>
      <c r="I58" s="5"/>
      <c r="J58" s="5"/>
      <c r="K58" s="5"/>
    </row>
    <row r="59" spans="2:11" ht="14.25">
      <c r="B59" s="161"/>
      <c r="C59" s="10" t="s">
        <v>246</v>
      </c>
      <c r="D59" s="5" t="s">
        <v>219</v>
      </c>
      <c r="E59" s="5" t="s">
        <v>231</v>
      </c>
      <c r="F59" s="4" t="s">
        <v>272</v>
      </c>
      <c r="G59" s="19" t="s">
        <v>188</v>
      </c>
      <c r="H59" s="1" t="s">
        <v>235</v>
      </c>
      <c r="I59" s="5"/>
      <c r="J59" s="5" t="s">
        <v>189</v>
      </c>
      <c r="K59" s="5"/>
    </row>
    <row r="60" spans="2:11" ht="14.25">
      <c r="B60" s="161"/>
      <c r="C60" s="10"/>
      <c r="D60" s="5" t="s">
        <v>220</v>
      </c>
      <c r="E60" s="5" t="s">
        <v>190</v>
      </c>
      <c r="F60" s="5"/>
      <c r="G60" s="19" t="s">
        <v>191</v>
      </c>
      <c r="H60" s="1" t="s">
        <v>236</v>
      </c>
      <c r="I60" s="5"/>
      <c r="J60" s="5" t="s">
        <v>192</v>
      </c>
      <c r="K60" s="5"/>
    </row>
    <row r="61" spans="2:11" ht="14.25">
      <c r="B61" s="161"/>
      <c r="C61" s="10" t="s">
        <v>247</v>
      </c>
      <c r="D61" s="5" t="s">
        <v>221</v>
      </c>
      <c r="E61" s="5" t="s">
        <v>193</v>
      </c>
      <c r="F61" s="5"/>
      <c r="G61" s="19" t="s">
        <v>194</v>
      </c>
      <c r="H61" s="1" t="s">
        <v>237</v>
      </c>
      <c r="I61" s="5"/>
      <c r="J61" s="5"/>
      <c r="K61" s="5"/>
    </row>
    <row r="62" spans="2:11" ht="14.25">
      <c r="B62" s="161"/>
      <c r="C62" s="10" t="s">
        <v>248</v>
      </c>
      <c r="D62" s="5" t="s">
        <v>222</v>
      </c>
      <c r="E62" s="5" t="s">
        <v>232</v>
      </c>
      <c r="F62" s="4" t="s">
        <v>273</v>
      </c>
      <c r="G62" s="19" t="s">
        <v>195</v>
      </c>
      <c r="H62" s="1" t="s">
        <v>238</v>
      </c>
      <c r="I62" s="5"/>
      <c r="J62" s="5" t="s">
        <v>196</v>
      </c>
      <c r="K62" s="5"/>
    </row>
    <row r="63" spans="2:11" ht="14.25">
      <c r="B63" s="161"/>
      <c r="C63" s="10" t="s">
        <v>249</v>
      </c>
      <c r="D63" s="5" t="s">
        <v>223</v>
      </c>
      <c r="E63" s="5" t="s">
        <v>183</v>
      </c>
      <c r="F63" s="5"/>
      <c r="G63" s="19" t="s">
        <v>197</v>
      </c>
      <c r="H63" s="1" t="s">
        <v>239</v>
      </c>
      <c r="I63" s="5"/>
      <c r="J63" s="5" t="s">
        <v>198</v>
      </c>
      <c r="K63" s="5"/>
    </row>
    <row r="64" spans="2:11" ht="14.25">
      <c r="B64" s="161"/>
      <c r="C64" s="10"/>
      <c r="D64" s="5" t="s">
        <v>224</v>
      </c>
      <c r="E64" s="5" t="s">
        <v>199</v>
      </c>
      <c r="F64" s="5"/>
      <c r="G64" s="19" t="s">
        <v>200</v>
      </c>
      <c r="H64" s="1" t="s">
        <v>240</v>
      </c>
      <c r="I64" s="5"/>
      <c r="J64" s="5" t="s">
        <v>201</v>
      </c>
      <c r="K64" s="5"/>
    </row>
    <row r="65" spans="2:11" ht="14.25">
      <c r="B65" s="161"/>
      <c r="C65" s="10"/>
      <c r="D65" s="5" t="s">
        <v>225</v>
      </c>
      <c r="E65" s="5" t="s">
        <v>202</v>
      </c>
      <c r="F65" s="5"/>
      <c r="G65" s="19" t="s">
        <v>203</v>
      </c>
      <c r="H65" s="1" t="s">
        <v>241</v>
      </c>
      <c r="I65" s="5"/>
      <c r="J65" s="5"/>
      <c r="K65" s="5"/>
    </row>
    <row r="66" spans="2:11" ht="14.25">
      <c r="B66" s="161"/>
      <c r="C66" s="10"/>
      <c r="D66" s="5" t="s">
        <v>226</v>
      </c>
      <c r="E66" s="5" t="s">
        <v>204</v>
      </c>
      <c r="F66" s="5"/>
      <c r="G66" s="19" t="s">
        <v>205</v>
      </c>
      <c r="H66" s="1" t="s">
        <v>239</v>
      </c>
      <c r="I66" s="5"/>
      <c r="J66" s="5" t="s">
        <v>206</v>
      </c>
      <c r="K66" s="5"/>
    </row>
    <row r="67" spans="2:11" ht="15" thickBot="1">
      <c r="B67" s="161"/>
      <c r="C67" s="10"/>
      <c r="D67" s="34" t="s">
        <v>227</v>
      </c>
      <c r="E67" s="34" t="s">
        <v>207</v>
      </c>
      <c r="F67" s="34"/>
      <c r="G67" s="115" t="s">
        <v>208</v>
      </c>
      <c r="H67" s="9" t="s">
        <v>242</v>
      </c>
      <c r="I67" s="34"/>
      <c r="J67" s="34" t="s">
        <v>209</v>
      </c>
      <c r="K67" s="34"/>
    </row>
    <row r="68" spans="2:13" ht="14.25">
      <c r="B68" s="171" t="s">
        <v>487</v>
      </c>
      <c r="C68" s="122" t="str">
        <f>agape!B6</f>
        <v>단장</v>
      </c>
      <c r="D68" s="124" t="str">
        <f>CONCATENATE(agape!D6,agape!E6)</f>
        <v>김종휘 베네딕도</v>
      </c>
      <c r="E68" s="124" t="str">
        <f>agape!F6</f>
        <v>3486-4911</v>
      </c>
      <c r="F68" s="124" t="s">
        <v>486</v>
      </c>
      <c r="G68" s="124" t="str">
        <f>agape!G6</f>
        <v>011-9789-5235</v>
      </c>
      <c r="H68" s="123" t="str">
        <f>CONCATENATE(agape!H6,"/",agape!I6)</f>
        <v>7.21/7.11</v>
      </c>
      <c r="I68" s="124" t="str">
        <f>agape!J6</f>
        <v>사당5동 193-7</v>
      </c>
      <c r="J68" s="124" t="str">
        <f>agape!K6</f>
        <v>bened@hanmail.net</v>
      </c>
      <c r="K68" s="122"/>
      <c r="L68" s="126"/>
      <c r="M68" s="121"/>
    </row>
    <row r="69" spans="2:13" ht="15">
      <c r="B69" s="172"/>
      <c r="C69" s="118" t="str">
        <f>agape!B7</f>
        <v>총무</v>
      </c>
      <c r="D69" s="135" t="str">
        <f>CONCATENATE(agape!D7,agape!E7)</f>
        <v>정태현 세바스띠아노</v>
      </c>
      <c r="E69" s="135" t="str">
        <f>agape!F7</f>
        <v>400-1109</v>
      </c>
      <c r="F69" s="4"/>
      <c r="G69" s="135" t="str">
        <f>agape!G7</f>
        <v>011-9762-9286</v>
      </c>
      <c r="H69" s="168" t="str">
        <f>CONCATENATE(agape!H7,"/",agape!I7)</f>
        <v>8.16/1.20</v>
      </c>
      <c r="I69" s="135" t="str">
        <f>agape!J7</f>
        <v>가락2동 극동@6-404</v>
      </c>
      <c r="J69" s="135">
        <f>agape!K7</f>
        <v>0</v>
      </c>
      <c r="K69" s="5"/>
      <c r="L69" s="126"/>
      <c r="M69" s="121"/>
    </row>
    <row r="70" spans="2:13" ht="15">
      <c r="B70" s="172"/>
      <c r="C70" s="164" t="str">
        <f>agape!B8</f>
        <v>자료</v>
      </c>
      <c r="D70" s="135" t="str">
        <f>CONCATENATE(agape!D8,agape!E8)</f>
        <v>장윤수 대건안드레아</v>
      </c>
      <c r="E70" s="135" t="str">
        <f>agape!F8</f>
        <v>400-4842</v>
      </c>
      <c r="F70" s="4"/>
      <c r="G70" s="135" t="str">
        <f>agape!G8</f>
        <v>015-390-0106</v>
      </c>
      <c r="H70" s="168" t="str">
        <f>CONCATENATE(agape!H8,"/",agape!I8)</f>
        <v>9.24/9.20</v>
      </c>
      <c r="I70" s="135" t="str">
        <f>agape!J8</f>
        <v>문정동 136-15 한승빌라B01</v>
      </c>
      <c r="J70" s="135">
        <f>agape!K8</f>
        <v>0</v>
      </c>
      <c r="K70" s="5"/>
      <c r="L70" s="126"/>
      <c r="M70" s="121"/>
    </row>
    <row r="71" spans="2:13" ht="15">
      <c r="B71" s="172"/>
      <c r="C71" s="164"/>
      <c r="D71" s="135" t="str">
        <f>CONCATENATE(agape!D9,agape!E9)</f>
        <v>임상민 임마누엘</v>
      </c>
      <c r="E71" s="135" t="str">
        <f>agape!F9</f>
        <v>403-1032</v>
      </c>
      <c r="F71" s="4"/>
      <c r="G71" s="135" t="str">
        <f>agape!G9</f>
        <v>015-7777-1032</v>
      </c>
      <c r="H71" s="168" t="str">
        <f>CONCATENATE(agape!H9,"/",agape!I9)</f>
        <v>11.22/12.25</v>
      </c>
      <c r="I71" s="135" t="str">
        <f>agape!J9</f>
        <v>문정동 문정APT 9동 504</v>
      </c>
      <c r="J71" s="135">
        <f>agape!K9</f>
        <v>0</v>
      </c>
      <c r="K71" s="5"/>
      <c r="L71" s="126"/>
      <c r="M71" s="121"/>
    </row>
    <row r="72" spans="2:13" ht="15">
      <c r="B72" s="172"/>
      <c r="C72" s="118" t="str">
        <f>agape!B10</f>
        <v>교육</v>
      </c>
      <c r="D72" s="135" t="str">
        <f>CONCATENATE(agape!D10,agape!E10)</f>
        <v>임동욱 F.사베리오</v>
      </c>
      <c r="E72" s="135" t="str">
        <f>agape!F10</f>
        <v>406-9116</v>
      </c>
      <c r="F72" s="4"/>
      <c r="G72" s="135" t="str">
        <f>agape!G10</f>
        <v>015-7758-4825</v>
      </c>
      <c r="H72" s="168" t="str">
        <f>CONCATENATE(agape!H10,"/",agape!I10)</f>
        <v>12.3/12.3</v>
      </c>
      <c r="I72" s="135" t="str">
        <f>agape!J10</f>
        <v>문정동 문정APT 19동 305</v>
      </c>
      <c r="J72" s="135">
        <f>agape!K10</f>
        <v>0</v>
      </c>
      <c r="K72" s="5"/>
      <c r="L72" s="126"/>
      <c r="M72" s="121"/>
    </row>
    <row r="73" spans="2:13" ht="15">
      <c r="B73" s="172"/>
      <c r="C73" s="118" t="str">
        <f>agape!B11</f>
        <v>홍보</v>
      </c>
      <c r="D73" s="135" t="str">
        <f>CONCATENATE(agape!D11,agape!E11)</f>
        <v>오윤태 토마</v>
      </c>
      <c r="E73" s="135" t="str">
        <f>agape!F11</f>
        <v>404-0128</v>
      </c>
      <c r="F73" s="4"/>
      <c r="G73" s="135">
        <f>agape!G11</f>
        <v>0</v>
      </c>
      <c r="H73" s="168" t="str">
        <f>CONCATENATE(agape!H11,"/",agape!I11)</f>
        <v>8.23/7.3</v>
      </c>
      <c r="I73" s="135" t="str">
        <f>agape!J11</f>
        <v>문정동 146-2</v>
      </c>
      <c r="J73" s="135" t="str">
        <f>agape!K11</f>
        <v>superv3@hanmail.net</v>
      </c>
      <c r="K73" s="5"/>
      <c r="L73" s="126"/>
      <c r="M73" s="121"/>
    </row>
    <row r="74" spans="2:13" ht="14.25">
      <c r="B74" s="172"/>
      <c r="C74" s="118" t="str">
        <f>agape!B12</f>
        <v>서기</v>
      </c>
      <c r="D74" s="135" t="str">
        <f>CONCATENATE(agape!D12,agape!E12)</f>
        <v>안상미</v>
      </c>
      <c r="E74" s="135" t="str">
        <f>agape!F12</f>
        <v>401-1219</v>
      </c>
      <c r="F74" s="118" t="s">
        <v>499</v>
      </c>
      <c r="G74" s="135" t="str">
        <f>agape!G12</f>
        <v>015-8371-2672</v>
      </c>
      <c r="H74" s="168" t="str">
        <f>CONCATENATE(agape!H12,"/",agape!I12)</f>
        <v>2.29/</v>
      </c>
      <c r="I74" s="135" t="str">
        <f>agape!J12</f>
        <v>문정동 시영APT 6동 307호</v>
      </c>
      <c r="J74" s="135" t="str">
        <f>agape!K12</f>
        <v>arisu80@hanmail.net</v>
      </c>
      <c r="K74" s="118"/>
      <c r="L74" s="126"/>
      <c r="M74" s="121"/>
    </row>
    <row r="75" spans="2:13" ht="15.75" thickBot="1">
      <c r="B75" s="173"/>
      <c r="C75" s="130" t="str">
        <f>agape!B13</f>
        <v>회계</v>
      </c>
      <c r="D75" s="169" t="str">
        <f>CONCATENATE(agape!D13,agape!E13)</f>
        <v>박지선 스텔라</v>
      </c>
      <c r="E75" s="169" t="str">
        <f>agape!F13</f>
        <v>408-9969</v>
      </c>
      <c r="F75" s="128"/>
      <c r="G75" s="169" t="str">
        <f>agape!G13</f>
        <v>016-295-9969</v>
      </c>
      <c r="H75" s="170" t="str">
        <f>CONCATENATE(agape!H13,"/",agape!I13)</f>
        <v>8.23/7.10</v>
      </c>
      <c r="I75" s="169" t="str">
        <f>agape!J13</f>
        <v>가락2동 삼환아파트 7동 801호</v>
      </c>
      <c r="J75" s="169" t="str">
        <f>agape!K13</f>
        <v>dreamingorange@yahoo.co.kr</v>
      </c>
      <c r="K75" s="127"/>
      <c r="L75" s="126"/>
      <c r="M75" s="121"/>
    </row>
    <row r="76" spans="2:11" ht="14.25">
      <c r="B76" s="125"/>
      <c r="C76" s="110"/>
      <c r="D76" s="116"/>
      <c r="E76" s="116"/>
      <c r="F76" s="116"/>
      <c r="G76" s="117"/>
      <c r="H76" s="110"/>
      <c r="I76" s="116"/>
      <c r="J76" s="116"/>
      <c r="K76" s="116"/>
    </row>
    <row r="77" spans="2:11" ht="14.25">
      <c r="B77" s="119"/>
      <c r="C77" s="110"/>
      <c r="D77" s="116"/>
      <c r="E77" s="116"/>
      <c r="F77" s="120"/>
      <c r="G77" s="117"/>
      <c r="H77" s="110"/>
      <c r="I77" s="116"/>
      <c r="J77" s="116"/>
      <c r="K77" s="116"/>
    </row>
    <row r="78" spans="2:11" ht="14.25">
      <c r="B78" s="119"/>
      <c r="C78" s="110"/>
      <c r="D78" s="116"/>
      <c r="E78" s="116"/>
      <c r="F78" s="116"/>
      <c r="G78" s="117"/>
      <c r="H78" s="110"/>
      <c r="I78" s="116"/>
      <c r="J78" s="116"/>
      <c r="K78" s="116"/>
    </row>
    <row r="79" spans="2:11" ht="14.25">
      <c r="B79" s="119"/>
      <c r="C79" s="110"/>
      <c r="D79" s="116"/>
      <c r="E79" s="116"/>
      <c r="F79" s="116"/>
      <c r="G79" s="117"/>
      <c r="H79" s="110"/>
      <c r="I79" s="116"/>
      <c r="J79" s="116"/>
      <c r="K79" s="116"/>
    </row>
    <row r="80" spans="2:11" ht="14.25">
      <c r="B80" s="119"/>
      <c r="C80" s="110"/>
      <c r="D80" s="116"/>
      <c r="E80" s="116"/>
      <c r="F80" s="116"/>
      <c r="G80" s="117"/>
      <c r="H80" s="110"/>
      <c r="I80" s="116"/>
      <c r="J80" s="116"/>
      <c r="K80" s="116"/>
    </row>
    <row r="81" spans="2:11" ht="14.25">
      <c r="B81" s="119"/>
      <c r="C81" s="110"/>
      <c r="D81" s="116"/>
      <c r="E81" s="116"/>
      <c r="F81" s="116"/>
      <c r="G81" s="117"/>
      <c r="H81" s="110"/>
      <c r="I81" s="116"/>
      <c r="J81" s="116"/>
      <c r="K81" s="116"/>
    </row>
    <row r="82" spans="2:11" ht="14.25">
      <c r="B82" s="119"/>
      <c r="C82" s="110"/>
      <c r="D82" s="116"/>
      <c r="E82" s="116"/>
      <c r="F82" s="116"/>
      <c r="G82" s="117"/>
      <c r="H82" s="110"/>
      <c r="I82" s="116"/>
      <c r="J82" s="116"/>
      <c r="K82" s="116"/>
    </row>
    <row r="83" ht="13.5">
      <c r="M83" s="5"/>
    </row>
  </sheetData>
  <mergeCells count="12">
    <mergeCell ref="B68:B75"/>
    <mergeCell ref="C70:C71"/>
    <mergeCell ref="C48:C52"/>
    <mergeCell ref="B53:B67"/>
    <mergeCell ref="C32:C33"/>
    <mergeCell ref="C35:C39"/>
    <mergeCell ref="C40:C43"/>
    <mergeCell ref="C44:C47"/>
    <mergeCell ref="B3:B4"/>
    <mergeCell ref="B5:B16"/>
    <mergeCell ref="B17:B28"/>
    <mergeCell ref="B29:B52"/>
  </mergeCells>
  <hyperlinks>
    <hyperlink ref="J12" r:id="rId1" display="hunsung1@snu.ac.kr"/>
  </hyperlinks>
  <printOptions/>
  <pageMargins left="0.1968503937007874" right="0.1968503937007874" top="0.3937007874015748" bottom="0.3937007874015748" header="0" footer="0"/>
  <pageSetup horizontalDpi="200" verticalDpi="200" orientation="portrait" paperSize="9" scale="5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C13" sqref="C13"/>
    </sheetView>
  </sheetViews>
  <sheetFormatPr defaultColWidth="8.88671875" defaultRowHeight="13.5"/>
  <cols>
    <col min="2" max="2" width="6.21484375" style="0" bestFit="1" customWidth="1"/>
    <col min="3" max="3" width="17.10546875" style="0" customWidth="1"/>
    <col min="4" max="4" width="9.10546875" style="0" customWidth="1"/>
    <col min="5" max="5" width="9.3359375" style="0" customWidth="1"/>
    <col min="6" max="6" width="12.6640625" style="0" customWidth="1"/>
    <col min="7" max="7" width="9.6640625" style="0" customWidth="1"/>
    <col min="8" max="8" width="32.77734375" style="0" customWidth="1"/>
    <col min="9" max="9" width="22.5546875" style="0" customWidth="1"/>
    <col min="10" max="10" width="18.88671875" style="0" customWidth="1"/>
  </cols>
  <sheetData>
    <row r="2" ht="27">
      <c r="C2" s="24" t="s">
        <v>304</v>
      </c>
    </row>
    <row r="5" spans="2:10" ht="14.25">
      <c r="B5" s="1" t="s">
        <v>37</v>
      </c>
      <c r="C5" s="1" t="s">
        <v>38</v>
      </c>
      <c r="D5" s="1" t="s">
        <v>265</v>
      </c>
      <c r="E5" s="1" t="s">
        <v>266</v>
      </c>
      <c r="F5" s="20" t="s">
        <v>39</v>
      </c>
      <c r="G5" s="1" t="s">
        <v>40</v>
      </c>
      <c r="H5" s="1" t="s">
        <v>267</v>
      </c>
      <c r="I5" s="12" t="s">
        <v>268</v>
      </c>
      <c r="J5" s="1" t="s">
        <v>290</v>
      </c>
    </row>
    <row r="6" spans="2:10" ht="15">
      <c r="B6" s="2" t="s">
        <v>41</v>
      </c>
      <c r="C6" s="3" t="s">
        <v>42</v>
      </c>
      <c r="E6" s="4" t="s">
        <v>0</v>
      </c>
      <c r="F6" s="21" t="s">
        <v>1</v>
      </c>
      <c r="G6" s="15" t="s">
        <v>251</v>
      </c>
      <c r="H6" s="3" t="s">
        <v>291</v>
      </c>
      <c r="I6" s="5"/>
      <c r="J6" s="5" t="s">
        <v>305</v>
      </c>
    </row>
    <row r="7" spans="2:10" ht="15">
      <c r="B7" s="2" t="s">
        <v>43</v>
      </c>
      <c r="C7" s="5" t="s">
        <v>44</v>
      </c>
      <c r="D7" s="4" t="s">
        <v>2</v>
      </c>
      <c r="E7" s="4"/>
      <c r="F7" s="21"/>
      <c r="G7" s="18" t="s">
        <v>419</v>
      </c>
      <c r="H7" s="3" t="s">
        <v>292</v>
      </c>
      <c r="I7" s="5"/>
      <c r="J7" s="5"/>
    </row>
    <row r="8" spans="2:10" ht="14.25">
      <c r="B8" s="9"/>
      <c r="C8" s="5" t="s">
        <v>61</v>
      </c>
      <c r="D8" s="4" t="s">
        <v>62</v>
      </c>
      <c r="E8" s="4"/>
      <c r="F8" s="21" t="s">
        <v>63</v>
      </c>
      <c r="G8" s="12" t="s">
        <v>381</v>
      </c>
      <c r="H8" s="33" t="s">
        <v>306</v>
      </c>
      <c r="I8" s="5"/>
      <c r="J8" s="5" t="s">
        <v>48</v>
      </c>
    </row>
    <row r="9" spans="2:10" ht="14.25">
      <c r="B9" s="10"/>
      <c r="C9" s="5" t="s">
        <v>64</v>
      </c>
      <c r="D9" s="4" t="s">
        <v>65</v>
      </c>
      <c r="E9" s="4"/>
      <c r="F9" s="21" t="s">
        <v>66</v>
      </c>
      <c r="G9" s="12" t="s">
        <v>382</v>
      </c>
      <c r="H9" s="33" t="s">
        <v>403</v>
      </c>
      <c r="I9" s="5"/>
      <c r="J9" s="5" t="s">
        <v>404</v>
      </c>
    </row>
    <row r="10" spans="2:10" ht="14.25">
      <c r="B10" s="10"/>
      <c r="C10" s="5" t="s">
        <v>67</v>
      </c>
      <c r="D10" s="4" t="s">
        <v>68</v>
      </c>
      <c r="E10" s="4"/>
      <c r="F10" s="21" t="s">
        <v>69</v>
      </c>
      <c r="G10" s="12" t="s">
        <v>383</v>
      </c>
      <c r="H10" s="33" t="s">
        <v>308</v>
      </c>
      <c r="I10" s="5"/>
      <c r="J10" s="5" t="s">
        <v>405</v>
      </c>
    </row>
    <row r="11" spans="2:10" ht="14.25">
      <c r="B11" s="10"/>
      <c r="C11" s="5" t="s">
        <v>70</v>
      </c>
      <c r="D11" s="4" t="s">
        <v>71</v>
      </c>
      <c r="E11" s="4"/>
      <c r="F11" s="20"/>
      <c r="G11" s="12" t="s">
        <v>384</v>
      </c>
      <c r="H11" s="33" t="s">
        <v>309</v>
      </c>
      <c r="I11" s="5"/>
      <c r="J11" s="5" t="s">
        <v>406</v>
      </c>
    </row>
    <row r="12" spans="2:10" ht="14.25">
      <c r="B12" s="10" t="s">
        <v>56</v>
      </c>
      <c r="C12" s="5" t="s">
        <v>72</v>
      </c>
      <c r="D12" s="4" t="s">
        <v>73</v>
      </c>
      <c r="E12" s="4" t="s">
        <v>393</v>
      </c>
      <c r="F12" s="21" t="s">
        <v>74</v>
      </c>
      <c r="G12" s="12" t="s">
        <v>387</v>
      </c>
      <c r="H12" s="33" t="s">
        <v>310</v>
      </c>
      <c r="I12" s="5" t="s">
        <v>396</v>
      </c>
      <c r="J12" s="5" t="s">
        <v>407</v>
      </c>
    </row>
    <row r="13" spans="2:10" ht="14.25">
      <c r="B13" s="10"/>
      <c r="C13" s="5" t="s">
        <v>75</v>
      </c>
      <c r="D13" s="4" t="s">
        <v>73</v>
      </c>
      <c r="E13" s="4"/>
      <c r="F13" s="21" t="s">
        <v>76</v>
      </c>
      <c r="G13" s="12" t="s">
        <v>385</v>
      </c>
      <c r="H13" s="33" t="s">
        <v>310</v>
      </c>
      <c r="I13" s="5" t="s">
        <v>397</v>
      </c>
      <c r="J13" s="5" t="s">
        <v>408</v>
      </c>
    </row>
    <row r="14" spans="2:10" ht="14.25">
      <c r="B14" s="10"/>
      <c r="C14" s="5" t="s">
        <v>77</v>
      </c>
      <c r="D14" s="4" t="s">
        <v>78</v>
      </c>
      <c r="E14" s="4"/>
      <c r="F14" s="21" t="s">
        <v>79</v>
      </c>
      <c r="G14" s="12" t="s">
        <v>386</v>
      </c>
      <c r="H14" s="33" t="s">
        <v>311</v>
      </c>
      <c r="I14" s="5" t="s">
        <v>398</v>
      </c>
      <c r="J14" s="5"/>
    </row>
    <row r="15" spans="2:10" ht="14.25">
      <c r="B15" s="10"/>
      <c r="C15" s="5" t="s">
        <v>80</v>
      </c>
      <c r="D15" s="4" t="s">
        <v>81</v>
      </c>
      <c r="E15" s="4"/>
      <c r="F15" s="20"/>
      <c r="G15" s="12" t="s">
        <v>388</v>
      </c>
      <c r="H15" s="33" t="s">
        <v>312</v>
      </c>
      <c r="I15" s="5" t="s">
        <v>401</v>
      </c>
      <c r="J15" s="5" t="s">
        <v>405</v>
      </c>
    </row>
    <row r="16" spans="2:10" ht="14.25">
      <c r="B16" s="10"/>
      <c r="C16" s="5" t="s">
        <v>82</v>
      </c>
      <c r="D16" s="4" t="s">
        <v>83</v>
      </c>
      <c r="E16" s="4"/>
      <c r="F16" s="21" t="s">
        <v>84</v>
      </c>
      <c r="G16" s="12" t="s">
        <v>390</v>
      </c>
      <c r="H16" s="33" t="s">
        <v>313</v>
      </c>
      <c r="I16" s="5" t="s">
        <v>399</v>
      </c>
      <c r="J16" s="5" t="s">
        <v>405</v>
      </c>
    </row>
    <row r="17" spans="2:10" ht="14.25">
      <c r="B17" s="10"/>
      <c r="C17" s="5" t="s">
        <v>85</v>
      </c>
      <c r="D17" s="4" t="s">
        <v>86</v>
      </c>
      <c r="E17" s="4"/>
      <c r="F17" s="21" t="s">
        <v>87</v>
      </c>
      <c r="G17" s="12" t="s">
        <v>389</v>
      </c>
      <c r="H17" s="33" t="s">
        <v>314</v>
      </c>
      <c r="I17" s="5" t="s">
        <v>400</v>
      </c>
      <c r="J17" s="5" t="s">
        <v>409</v>
      </c>
    </row>
    <row r="18" spans="2:10" ht="14.25">
      <c r="B18" s="10"/>
      <c r="C18" s="32" t="s">
        <v>376</v>
      </c>
      <c r="D18" s="21" t="s">
        <v>377</v>
      </c>
      <c r="F18" s="21" t="s">
        <v>378</v>
      </c>
      <c r="G18" s="12" t="s">
        <v>391</v>
      </c>
      <c r="H18" t="s">
        <v>394</v>
      </c>
      <c r="I18" s="34" t="s">
        <v>402</v>
      </c>
      <c r="J18" s="34" t="s">
        <v>410</v>
      </c>
    </row>
    <row r="19" spans="2:10" ht="14.25">
      <c r="B19" s="11"/>
      <c r="C19" s="31" t="s">
        <v>379</v>
      </c>
      <c r="D19" s="21" t="s">
        <v>380</v>
      </c>
      <c r="E19" s="21"/>
      <c r="F19" s="33"/>
      <c r="G19" s="12" t="s">
        <v>392</v>
      </c>
      <c r="H19" s="32" t="s">
        <v>395</v>
      </c>
      <c r="I19" s="5"/>
      <c r="J19" s="5"/>
    </row>
  </sheetData>
  <printOptions/>
  <pageMargins left="0.75" right="0.75" top="1" bottom="1" header="0.5" footer="0.5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A1">
      <selection activeCell="C19" sqref="C19"/>
    </sheetView>
  </sheetViews>
  <sheetFormatPr defaultColWidth="8.88671875" defaultRowHeight="13.5"/>
  <cols>
    <col min="2" max="2" width="6.3359375" style="0" customWidth="1"/>
    <col min="3" max="3" width="18.4453125" style="0" customWidth="1"/>
    <col min="4" max="4" width="8.99609375" style="0" customWidth="1"/>
    <col min="5" max="5" width="8.3359375" style="0" customWidth="1"/>
    <col min="6" max="6" width="13.21484375" style="0" customWidth="1"/>
    <col min="7" max="7" width="12.4453125" style="0" customWidth="1"/>
    <col min="8" max="8" width="37.88671875" style="0" customWidth="1"/>
    <col min="9" max="9" width="20.4453125" style="0" customWidth="1"/>
    <col min="10" max="10" width="19.88671875" style="0" customWidth="1"/>
  </cols>
  <sheetData>
    <row r="1" ht="27">
      <c r="C1" s="24" t="s">
        <v>304</v>
      </c>
    </row>
    <row r="3" spans="2:10" ht="14.25">
      <c r="B3" s="1" t="s">
        <v>37</v>
      </c>
      <c r="C3" s="1" t="s">
        <v>38</v>
      </c>
      <c r="D3" s="1" t="s">
        <v>265</v>
      </c>
      <c r="E3" s="1" t="s">
        <v>266</v>
      </c>
      <c r="F3" s="20" t="s">
        <v>39</v>
      </c>
      <c r="G3" s="1" t="s">
        <v>40</v>
      </c>
      <c r="H3" s="1" t="s">
        <v>267</v>
      </c>
      <c r="I3" s="12" t="s">
        <v>268</v>
      </c>
      <c r="J3" s="1" t="s">
        <v>290</v>
      </c>
    </row>
    <row r="4" spans="2:10" ht="15">
      <c r="B4" s="2" t="s">
        <v>41</v>
      </c>
      <c r="C4" s="3" t="s">
        <v>42</v>
      </c>
      <c r="E4" s="4" t="s">
        <v>0</v>
      </c>
      <c r="F4" s="21" t="s">
        <v>1</v>
      </c>
      <c r="G4" s="15" t="s">
        <v>251</v>
      </c>
      <c r="H4" s="3" t="s">
        <v>291</v>
      </c>
      <c r="I4" s="5"/>
      <c r="J4" s="5" t="s">
        <v>305</v>
      </c>
    </row>
    <row r="5" spans="2:10" ht="15">
      <c r="B5" s="2" t="s">
        <v>43</v>
      </c>
      <c r="C5" s="5" t="s">
        <v>44</v>
      </c>
      <c r="D5" s="4" t="s">
        <v>2</v>
      </c>
      <c r="E5" s="4"/>
      <c r="F5" s="21"/>
      <c r="G5" s="18" t="s">
        <v>419</v>
      </c>
      <c r="H5" s="3" t="s">
        <v>292</v>
      </c>
      <c r="I5" s="5"/>
      <c r="J5" s="5"/>
    </row>
    <row r="6" spans="2:10" ht="15">
      <c r="B6" s="2" t="s">
        <v>46</v>
      </c>
      <c r="C6" s="3" t="s">
        <v>47</v>
      </c>
      <c r="D6" s="4" t="s">
        <v>3</v>
      </c>
      <c r="E6" s="4"/>
      <c r="F6" s="21" t="s">
        <v>4</v>
      </c>
      <c r="G6" s="15" t="s">
        <v>252</v>
      </c>
      <c r="H6" s="3" t="s">
        <v>293</v>
      </c>
      <c r="I6" s="5"/>
      <c r="J6" s="5"/>
    </row>
    <row r="7" spans="2:10" ht="27">
      <c r="B7" s="2" t="s">
        <v>48</v>
      </c>
      <c r="C7" s="3" t="s">
        <v>57</v>
      </c>
      <c r="D7" s="4" t="s">
        <v>13</v>
      </c>
      <c r="E7" s="23"/>
      <c r="F7" s="21" t="s">
        <v>14</v>
      </c>
      <c r="G7" s="15" t="s">
        <v>258</v>
      </c>
      <c r="H7" s="3" t="s">
        <v>299</v>
      </c>
      <c r="I7" s="5"/>
      <c r="J7" s="5"/>
    </row>
    <row r="8" spans="2:10" ht="15">
      <c r="B8" s="2" t="s">
        <v>49</v>
      </c>
      <c r="C8" s="3" t="s">
        <v>50</v>
      </c>
      <c r="D8" s="4" t="s">
        <v>5</v>
      </c>
      <c r="E8" s="4"/>
      <c r="F8" s="21" t="s">
        <v>6</v>
      </c>
      <c r="G8" s="15" t="s">
        <v>253</v>
      </c>
      <c r="H8" s="3" t="s">
        <v>294</v>
      </c>
      <c r="I8" s="5"/>
      <c r="J8" s="5"/>
    </row>
    <row r="9" spans="2:10" ht="15">
      <c r="B9" s="2" t="s">
        <v>51</v>
      </c>
      <c r="C9" s="3" t="s">
        <v>52</v>
      </c>
      <c r="D9" s="4" t="s">
        <v>7</v>
      </c>
      <c r="E9" s="4"/>
      <c r="F9" s="21" t="s">
        <v>8</v>
      </c>
      <c r="G9" s="15" t="s">
        <v>254</v>
      </c>
      <c r="H9" s="3" t="s">
        <v>295</v>
      </c>
      <c r="I9" s="5"/>
      <c r="J9" s="5"/>
    </row>
    <row r="10" spans="2:10" ht="15">
      <c r="B10" s="6"/>
      <c r="C10" s="3" t="s">
        <v>53</v>
      </c>
      <c r="D10" s="4"/>
      <c r="E10" s="4"/>
      <c r="F10" s="21"/>
      <c r="G10" s="15" t="s">
        <v>255</v>
      </c>
      <c r="H10" s="3" t="s">
        <v>296</v>
      </c>
      <c r="I10" s="5"/>
      <c r="J10" s="5"/>
    </row>
    <row r="11" spans="2:10" ht="15">
      <c r="B11" s="7"/>
      <c r="C11" s="3" t="s">
        <v>54</v>
      </c>
      <c r="D11" s="4" t="s">
        <v>9</v>
      </c>
      <c r="E11" s="4"/>
      <c r="F11" s="21" t="s">
        <v>10</v>
      </c>
      <c r="G11" s="15" t="s">
        <v>256</v>
      </c>
      <c r="H11" s="3" t="s">
        <v>297</v>
      </c>
      <c r="I11" s="5"/>
      <c r="J11" s="5"/>
    </row>
    <row r="12" spans="2:10" ht="15">
      <c r="B12" s="7"/>
      <c r="C12" s="3" t="s">
        <v>55</v>
      </c>
      <c r="D12" s="4" t="s">
        <v>11</v>
      </c>
      <c r="E12" s="4"/>
      <c r="F12" s="21" t="s">
        <v>12</v>
      </c>
      <c r="G12" s="16" t="s">
        <v>257</v>
      </c>
      <c r="H12" s="3" t="s">
        <v>298</v>
      </c>
      <c r="I12" s="5"/>
      <c r="J12" s="5"/>
    </row>
    <row r="13" spans="2:10" ht="15" customHeight="1">
      <c r="B13" s="7" t="s">
        <v>56</v>
      </c>
      <c r="C13" s="3" t="s">
        <v>369</v>
      </c>
      <c r="D13" s="4" t="s">
        <v>370</v>
      </c>
      <c r="E13" s="23"/>
      <c r="F13" s="21" t="s">
        <v>371</v>
      </c>
      <c r="G13" s="15" t="s">
        <v>372</v>
      </c>
      <c r="H13" s="3" t="s">
        <v>374</v>
      </c>
      <c r="I13" s="30" t="s">
        <v>375</v>
      </c>
      <c r="J13" s="5"/>
    </row>
    <row r="14" spans="2:10" ht="15">
      <c r="B14" s="7"/>
      <c r="C14" s="3" t="s">
        <v>58</v>
      </c>
      <c r="D14" s="4" t="s">
        <v>15</v>
      </c>
      <c r="E14" s="4"/>
      <c r="F14" s="21" t="s">
        <v>16</v>
      </c>
      <c r="G14" s="15" t="s">
        <v>259</v>
      </c>
      <c r="H14" s="3" t="s">
        <v>300</v>
      </c>
      <c r="I14" s="5"/>
      <c r="J14" s="5"/>
    </row>
    <row r="15" spans="2:10" ht="15">
      <c r="B15" s="7"/>
      <c r="C15" s="3" t="s">
        <v>59</v>
      </c>
      <c r="D15" s="4" t="s">
        <v>17</v>
      </c>
      <c r="E15" s="4"/>
      <c r="F15" s="21" t="s">
        <v>18</v>
      </c>
      <c r="G15" s="15" t="s">
        <v>260</v>
      </c>
      <c r="H15" s="3" t="s">
        <v>301</v>
      </c>
      <c r="I15" s="5"/>
      <c r="J15" s="5"/>
    </row>
    <row r="16" spans="2:10" ht="15">
      <c r="B16" s="7"/>
      <c r="C16" s="3" t="s">
        <v>19</v>
      </c>
      <c r="D16" s="4" t="s">
        <v>20</v>
      </c>
      <c r="E16" s="4"/>
      <c r="F16" s="21" t="s">
        <v>21</v>
      </c>
      <c r="G16" s="15" t="s">
        <v>261</v>
      </c>
      <c r="H16" s="3" t="s">
        <v>302</v>
      </c>
      <c r="I16" s="5"/>
      <c r="J16" s="5"/>
    </row>
    <row r="17" spans="2:10" ht="14.25">
      <c r="B17" s="8"/>
      <c r="C17" s="3" t="s">
        <v>22</v>
      </c>
      <c r="D17" s="4" t="s">
        <v>3</v>
      </c>
      <c r="E17" s="4"/>
      <c r="F17" s="21" t="s">
        <v>23</v>
      </c>
      <c r="G17" s="17" t="s">
        <v>262</v>
      </c>
      <c r="H17" s="3" t="s">
        <v>293</v>
      </c>
      <c r="I17" s="5"/>
      <c r="J17" s="5"/>
    </row>
  </sheetData>
  <hyperlinks>
    <hyperlink ref="I13" r:id="rId1" display="hunsung1@snu.ac.kr"/>
  </hyperlinks>
  <printOptions/>
  <pageMargins left="0.75" right="0.75" top="1" bottom="1" header="0.5" footer="0.5"/>
  <pageSetup orientation="landscape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0"/>
  <sheetViews>
    <sheetView workbookViewId="0" topLeftCell="A1">
      <selection activeCell="C38" sqref="C38"/>
    </sheetView>
  </sheetViews>
  <sheetFormatPr defaultColWidth="8.88671875" defaultRowHeight="13.5"/>
  <cols>
    <col min="2" max="2" width="6.5546875" style="0" customWidth="1"/>
    <col min="3" max="3" width="17.77734375" style="0" customWidth="1"/>
    <col min="4" max="4" width="13.10546875" style="0" customWidth="1"/>
    <col min="5" max="5" width="9.10546875" style="0" customWidth="1"/>
    <col min="6" max="6" width="12.88671875" style="0" customWidth="1"/>
    <col min="7" max="7" width="10.5546875" style="0" customWidth="1"/>
    <col min="8" max="8" width="37.88671875" style="0" customWidth="1"/>
    <col min="9" max="9" width="21.6640625" style="0" customWidth="1"/>
    <col min="10" max="10" width="24.77734375" style="0" customWidth="1"/>
  </cols>
  <sheetData>
    <row r="2" ht="27">
      <c r="C2" s="24" t="s">
        <v>304</v>
      </c>
    </row>
    <row r="4" spans="2:10" ht="14.25">
      <c r="B4" s="1" t="s">
        <v>37</v>
      </c>
      <c r="C4" s="1" t="s">
        <v>38</v>
      </c>
      <c r="D4" s="1" t="s">
        <v>265</v>
      </c>
      <c r="E4" s="1" t="s">
        <v>266</v>
      </c>
      <c r="F4" s="20" t="s">
        <v>39</v>
      </c>
      <c r="G4" s="1" t="s">
        <v>40</v>
      </c>
      <c r="H4" s="1" t="s">
        <v>267</v>
      </c>
      <c r="I4" s="12" t="s">
        <v>268</v>
      </c>
      <c r="J4" s="1" t="s">
        <v>290</v>
      </c>
    </row>
    <row r="5" spans="2:10" ht="15">
      <c r="B5" s="2" t="s">
        <v>41</v>
      </c>
      <c r="C5" s="3" t="s">
        <v>42</v>
      </c>
      <c r="D5" s="5"/>
      <c r="E5" s="4" t="s">
        <v>0</v>
      </c>
      <c r="F5" s="21" t="s">
        <v>1</v>
      </c>
      <c r="G5" s="15" t="s">
        <v>251</v>
      </c>
      <c r="H5" s="3" t="s">
        <v>291</v>
      </c>
      <c r="I5" s="5"/>
      <c r="J5" s="5" t="s">
        <v>305</v>
      </c>
    </row>
    <row r="6" spans="2:10" ht="15">
      <c r="B6" s="2" t="s">
        <v>43</v>
      </c>
      <c r="C6" s="5" t="s">
        <v>44</v>
      </c>
      <c r="D6" s="4" t="s">
        <v>2</v>
      </c>
      <c r="E6" s="4"/>
      <c r="F6" s="21"/>
      <c r="G6" s="18" t="s">
        <v>419</v>
      </c>
      <c r="H6" s="3" t="s">
        <v>292</v>
      </c>
      <c r="I6" s="5"/>
      <c r="J6" s="5"/>
    </row>
    <row r="7" spans="2:10" ht="14.25">
      <c r="B7" s="1" t="s">
        <v>89</v>
      </c>
      <c r="C7" s="5" t="s">
        <v>90</v>
      </c>
      <c r="D7" s="4" t="s">
        <v>91</v>
      </c>
      <c r="E7" s="4"/>
      <c r="F7" s="21" t="s">
        <v>92</v>
      </c>
      <c r="G7" s="12" t="s">
        <v>93</v>
      </c>
      <c r="H7" s="5" t="s">
        <v>274</v>
      </c>
      <c r="I7" s="5"/>
      <c r="J7" s="5"/>
    </row>
    <row r="8" spans="2:10" ht="14.25">
      <c r="B8" s="1" t="s">
        <v>94</v>
      </c>
      <c r="C8" s="5" t="s">
        <v>95</v>
      </c>
      <c r="D8" s="4" t="s">
        <v>96</v>
      </c>
      <c r="E8" s="4"/>
      <c r="F8" s="21" t="s">
        <v>97</v>
      </c>
      <c r="G8" s="12" t="s">
        <v>98</v>
      </c>
      <c r="H8" s="5" t="s">
        <v>275</v>
      </c>
      <c r="I8" s="5"/>
      <c r="J8" s="5"/>
    </row>
    <row r="9" spans="2:10" ht="14.25">
      <c r="B9" s="1" t="s">
        <v>99</v>
      </c>
      <c r="C9" s="5" t="s">
        <v>100</v>
      </c>
      <c r="D9" s="4" t="s">
        <v>101</v>
      </c>
      <c r="E9" s="4"/>
      <c r="F9" s="21" t="s">
        <v>102</v>
      </c>
      <c r="G9" s="12" t="s">
        <v>103</v>
      </c>
      <c r="H9" s="5" t="s">
        <v>276</v>
      </c>
      <c r="I9" s="5"/>
      <c r="J9" s="5"/>
    </row>
    <row r="10" spans="2:10" ht="14.25">
      <c r="B10" s="166" t="s">
        <v>104</v>
      </c>
      <c r="C10" s="5" t="s">
        <v>105</v>
      </c>
      <c r="D10" s="4" t="s">
        <v>106</v>
      </c>
      <c r="E10" s="4"/>
      <c r="F10" s="21" t="s">
        <v>107</v>
      </c>
      <c r="G10" s="12" t="s">
        <v>108</v>
      </c>
      <c r="H10" s="5" t="s">
        <v>277</v>
      </c>
      <c r="I10" s="5"/>
      <c r="J10" s="5"/>
    </row>
    <row r="11" spans="2:10" ht="14.25">
      <c r="B11" s="166"/>
      <c r="C11" s="5" t="s">
        <v>109</v>
      </c>
      <c r="D11" s="4" t="s">
        <v>110</v>
      </c>
      <c r="E11" s="4"/>
      <c r="F11" s="21" t="s">
        <v>111</v>
      </c>
      <c r="G11" s="12" t="s">
        <v>112</v>
      </c>
      <c r="H11" s="5" t="s">
        <v>278</v>
      </c>
      <c r="I11" s="5"/>
      <c r="J11" s="5"/>
    </row>
    <row r="12" spans="2:10" ht="14.25">
      <c r="B12" s="1" t="s">
        <v>49</v>
      </c>
      <c r="C12" s="5" t="s">
        <v>113</v>
      </c>
      <c r="D12" s="4" t="s">
        <v>114</v>
      </c>
      <c r="E12" s="4"/>
      <c r="F12" s="21" t="s">
        <v>115</v>
      </c>
      <c r="G12" s="12" t="s">
        <v>116</v>
      </c>
      <c r="H12" s="5" t="s">
        <v>279</v>
      </c>
      <c r="I12" s="5"/>
      <c r="J12" s="5"/>
    </row>
    <row r="13" spans="2:10" ht="14.25">
      <c r="B13" s="165" t="s">
        <v>117</v>
      </c>
      <c r="C13" s="5" t="s">
        <v>118</v>
      </c>
      <c r="D13" s="4" t="s">
        <v>119</v>
      </c>
      <c r="E13" s="4"/>
      <c r="F13" s="21" t="s">
        <v>120</v>
      </c>
      <c r="G13" s="12" t="s">
        <v>121</v>
      </c>
      <c r="H13" s="5" t="s">
        <v>280</v>
      </c>
      <c r="I13" s="5"/>
      <c r="J13" s="5"/>
    </row>
    <row r="14" spans="2:10" ht="14.25">
      <c r="B14" s="165"/>
      <c r="C14" s="5" t="s">
        <v>122</v>
      </c>
      <c r="D14" s="4" t="s">
        <v>110</v>
      </c>
      <c r="E14" s="4"/>
      <c r="F14" s="21" t="s">
        <v>123</v>
      </c>
      <c r="G14" s="12" t="s">
        <v>124</v>
      </c>
      <c r="H14" s="5" t="s">
        <v>278</v>
      </c>
      <c r="I14" s="5"/>
      <c r="J14" s="5"/>
    </row>
    <row r="15" spans="2:10" ht="14.25">
      <c r="B15" s="165"/>
      <c r="C15" s="5" t="s">
        <v>125</v>
      </c>
      <c r="D15" s="4" t="s">
        <v>126</v>
      </c>
      <c r="E15" s="4"/>
      <c r="F15" s="21" t="s">
        <v>127</v>
      </c>
      <c r="G15" s="12" t="s">
        <v>128</v>
      </c>
      <c r="H15" s="5"/>
      <c r="I15" s="5"/>
      <c r="J15" s="5"/>
    </row>
    <row r="16" spans="2:10" ht="14.25">
      <c r="B16" s="165"/>
      <c r="C16" s="5" t="s">
        <v>129</v>
      </c>
      <c r="D16" s="4" t="s">
        <v>130</v>
      </c>
      <c r="E16" s="4"/>
      <c r="F16" s="21" t="s">
        <v>131</v>
      </c>
      <c r="G16" s="12" t="s">
        <v>132</v>
      </c>
      <c r="H16" s="5" t="s">
        <v>281</v>
      </c>
      <c r="I16" s="5"/>
      <c r="J16" s="5"/>
    </row>
    <row r="17" spans="2:10" ht="14.25">
      <c r="B17" s="165"/>
      <c r="C17" s="5" t="s">
        <v>133</v>
      </c>
      <c r="D17" s="4" t="s">
        <v>134</v>
      </c>
      <c r="E17" s="4"/>
      <c r="F17" s="21" t="s">
        <v>135</v>
      </c>
      <c r="G17" s="12" t="s">
        <v>136</v>
      </c>
      <c r="H17" s="5"/>
      <c r="I17" s="5"/>
      <c r="J17" s="5"/>
    </row>
    <row r="18" spans="2:10" ht="14.25">
      <c r="B18" s="165" t="s">
        <v>137</v>
      </c>
      <c r="C18" s="5" t="s">
        <v>138</v>
      </c>
      <c r="D18" s="4" t="s">
        <v>106</v>
      </c>
      <c r="E18" s="4"/>
      <c r="F18" s="21" t="s">
        <v>139</v>
      </c>
      <c r="G18" s="12" t="s">
        <v>140</v>
      </c>
      <c r="H18" s="5" t="s">
        <v>277</v>
      </c>
      <c r="I18" s="5"/>
      <c r="J18" s="5"/>
    </row>
    <row r="19" spans="2:10" ht="14.25">
      <c r="B19" s="165"/>
      <c r="C19" s="5" t="s">
        <v>141</v>
      </c>
      <c r="D19" s="4" t="s">
        <v>142</v>
      </c>
      <c r="E19" s="4"/>
      <c r="F19" s="21" t="s">
        <v>143</v>
      </c>
      <c r="G19" s="12" t="s">
        <v>144</v>
      </c>
      <c r="H19" s="5" t="s">
        <v>282</v>
      </c>
      <c r="I19" s="5"/>
      <c r="J19" s="5"/>
    </row>
    <row r="20" spans="2:10" ht="14.25">
      <c r="B20" s="165"/>
      <c r="C20" s="5" t="s">
        <v>24</v>
      </c>
      <c r="D20" s="4" t="s">
        <v>263</v>
      </c>
      <c r="E20" s="13"/>
      <c r="F20" s="21" t="s">
        <v>145</v>
      </c>
      <c r="G20" s="12" t="s">
        <v>146</v>
      </c>
      <c r="H20" s="5"/>
      <c r="I20" s="5"/>
      <c r="J20" s="5"/>
    </row>
    <row r="21" spans="2:10" ht="14.25">
      <c r="B21" s="165"/>
      <c r="C21" s="5" t="s">
        <v>25</v>
      </c>
      <c r="D21" s="4" t="s">
        <v>147</v>
      </c>
      <c r="E21" s="4"/>
      <c r="F21" s="21" t="s">
        <v>148</v>
      </c>
      <c r="G21" s="12" t="s">
        <v>149</v>
      </c>
      <c r="H21" s="5" t="s">
        <v>283</v>
      </c>
      <c r="I21" s="5"/>
      <c r="J21" s="5"/>
    </row>
    <row r="22" spans="2:10" ht="14.25">
      <c r="B22" s="165" t="s">
        <v>26</v>
      </c>
      <c r="C22" s="5" t="s">
        <v>27</v>
      </c>
      <c r="D22" s="4" t="s">
        <v>130</v>
      </c>
      <c r="E22" s="4"/>
      <c r="F22" s="21" t="s">
        <v>150</v>
      </c>
      <c r="G22" s="12" t="s">
        <v>151</v>
      </c>
      <c r="H22" s="5" t="s">
        <v>281</v>
      </c>
      <c r="I22" s="5"/>
      <c r="J22" s="5"/>
    </row>
    <row r="23" spans="2:10" ht="14.25">
      <c r="B23" s="165"/>
      <c r="C23" s="5" t="s">
        <v>28</v>
      </c>
      <c r="D23" s="4" t="s">
        <v>152</v>
      </c>
      <c r="E23" s="4"/>
      <c r="F23" s="21" t="s">
        <v>153</v>
      </c>
      <c r="G23" s="12" t="s">
        <v>154</v>
      </c>
      <c r="H23" s="5"/>
      <c r="I23" s="5"/>
      <c r="J23" s="5"/>
    </row>
    <row r="24" spans="2:10" ht="14.25">
      <c r="B24" s="165"/>
      <c r="C24" s="5" t="s">
        <v>29</v>
      </c>
      <c r="D24" s="4" t="s">
        <v>155</v>
      </c>
      <c r="E24" s="4"/>
      <c r="F24" s="21" t="s">
        <v>156</v>
      </c>
      <c r="G24" s="12" t="s">
        <v>157</v>
      </c>
      <c r="H24" s="5" t="s">
        <v>284</v>
      </c>
      <c r="I24" s="5"/>
      <c r="J24" s="5"/>
    </row>
    <row r="25" spans="2:10" ht="14.25">
      <c r="B25" s="165"/>
      <c r="C25" s="5" t="s">
        <v>30</v>
      </c>
      <c r="D25" s="4" t="s">
        <v>158</v>
      </c>
      <c r="E25" s="4"/>
      <c r="F25" s="21" t="s">
        <v>159</v>
      </c>
      <c r="G25" s="1">
        <v>1.22</v>
      </c>
      <c r="H25" s="5" t="s">
        <v>285</v>
      </c>
      <c r="I25" s="5"/>
      <c r="J25" s="5"/>
    </row>
    <row r="26" spans="2:10" ht="14.25">
      <c r="B26" s="165" t="s">
        <v>31</v>
      </c>
      <c r="C26" s="5" t="s">
        <v>32</v>
      </c>
      <c r="D26" s="4" t="s">
        <v>264</v>
      </c>
      <c r="E26" s="13"/>
      <c r="F26" s="21" t="s">
        <v>160</v>
      </c>
      <c r="G26" s="12" t="s">
        <v>161</v>
      </c>
      <c r="H26" s="5" t="s">
        <v>286</v>
      </c>
      <c r="I26" s="5"/>
      <c r="J26" s="5"/>
    </row>
    <row r="27" spans="2:10" ht="14.25">
      <c r="B27" s="165"/>
      <c r="C27" s="5" t="s">
        <v>162</v>
      </c>
      <c r="D27" s="4" t="s">
        <v>163</v>
      </c>
      <c r="E27" s="4"/>
      <c r="F27" s="21" t="s">
        <v>164</v>
      </c>
      <c r="G27" s="12" t="s">
        <v>165</v>
      </c>
      <c r="H27" s="5"/>
      <c r="I27" s="5"/>
      <c r="J27" s="5"/>
    </row>
    <row r="28" spans="2:10" ht="14.25">
      <c r="B28" s="165"/>
      <c r="C28" s="5" t="s">
        <v>33</v>
      </c>
      <c r="D28" s="4" t="s">
        <v>166</v>
      </c>
      <c r="E28" s="4"/>
      <c r="F28" s="21" t="s">
        <v>167</v>
      </c>
      <c r="G28" s="12" t="s">
        <v>168</v>
      </c>
      <c r="H28" s="5" t="s">
        <v>287</v>
      </c>
      <c r="I28" s="5"/>
      <c r="J28" s="5"/>
    </row>
    <row r="29" spans="2:10" ht="14.25">
      <c r="B29" s="165"/>
      <c r="C29" s="5" t="s">
        <v>34</v>
      </c>
      <c r="D29" s="4" t="s">
        <v>169</v>
      </c>
      <c r="E29" s="4"/>
      <c r="F29" s="21" t="s">
        <v>170</v>
      </c>
      <c r="G29" s="12" t="s">
        <v>171</v>
      </c>
      <c r="H29" s="5" t="s">
        <v>288</v>
      </c>
      <c r="I29" s="5"/>
      <c r="J29" s="5"/>
    </row>
    <row r="30" spans="2:10" ht="14.25">
      <c r="B30" s="165"/>
      <c r="C30" s="5" t="s">
        <v>35</v>
      </c>
      <c r="D30" s="4" t="s">
        <v>172</v>
      </c>
      <c r="E30" s="4"/>
      <c r="F30" s="21" t="s">
        <v>173</v>
      </c>
      <c r="G30" s="12" t="s">
        <v>250</v>
      </c>
      <c r="H30" s="5" t="s">
        <v>289</v>
      </c>
      <c r="I30" s="5"/>
      <c r="J30" s="5"/>
    </row>
  </sheetData>
  <mergeCells count="5">
    <mergeCell ref="B26:B30"/>
    <mergeCell ref="B10:B11"/>
    <mergeCell ref="B13:B17"/>
    <mergeCell ref="B18:B21"/>
    <mergeCell ref="B22:B25"/>
  </mergeCells>
  <printOptions/>
  <pageMargins left="0.75" right="0.75" top="1" bottom="1" header="0.5" footer="0.5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4">
      <selection activeCell="G22" sqref="G22"/>
    </sheetView>
  </sheetViews>
  <sheetFormatPr defaultColWidth="8.88671875" defaultRowHeight="13.5"/>
  <cols>
    <col min="2" max="2" width="5.99609375" style="0" customWidth="1"/>
    <col min="3" max="3" width="17.5546875" style="0" customWidth="1"/>
    <col min="4" max="4" width="11.3359375" style="0" customWidth="1"/>
    <col min="5" max="5" width="14.21484375" style="0" customWidth="1"/>
    <col min="6" max="6" width="13.5546875" style="0" customWidth="1"/>
    <col min="7" max="7" width="9.77734375" style="0" customWidth="1"/>
    <col min="8" max="8" width="32.77734375" style="0" customWidth="1"/>
    <col min="9" max="9" width="24.88671875" style="0" customWidth="1"/>
    <col min="10" max="10" width="21.10546875" style="0" customWidth="1"/>
  </cols>
  <sheetData>
    <row r="2" ht="27">
      <c r="C2" s="24" t="s">
        <v>304</v>
      </c>
    </row>
    <row r="4" spans="2:10" ht="14.25">
      <c r="B4" s="1" t="s">
        <v>37</v>
      </c>
      <c r="C4" s="1" t="s">
        <v>38</v>
      </c>
      <c r="D4" s="1" t="s">
        <v>265</v>
      </c>
      <c r="E4" s="1" t="s">
        <v>266</v>
      </c>
      <c r="F4" s="20" t="s">
        <v>39</v>
      </c>
      <c r="G4" s="1" t="s">
        <v>40</v>
      </c>
      <c r="H4" s="1" t="s">
        <v>267</v>
      </c>
      <c r="I4" s="12" t="s">
        <v>268</v>
      </c>
      <c r="J4" s="1" t="s">
        <v>290</v>
      </c>
    </row>
    <row r="5" spans="2:10" ht="15">
      <c r="B5" s="2" t="s">
        <v>41</v>
      </c>
      <c r="C5" s="3" t="s">
        <v>42</v>
      </c>
      <c r="E5" s="4" t="s">
        <v>0</v>
      </c>
      <c r="F5" s="21" t="s">
        <v>1</v>
      </c>
      <c r="G5" s="15" t="s">
        <v>251</v>
      </c>
      <c r="H5" s="3" t="s">
        <v>291</v>
      </c>
      <c r="I5" s="5"/>
      <c r="J5" s="5" t="s">
        <v>305</v>
      </c>
    </row>
    <row r="6" spans="2:10" ht="15">
      <c r="B6" s="2" t="s">
        <v>43</v>
      </c>
      <c r="C6" s="5" t="s">
        <v>44</v>
      </c>
      <c r="D6" s="4" t="s">
        <v>2</v>
      </c>
      <c r="E6" s="4"/>
      <c r="F6" s="21"/>
      <c r="G6" s="18" t="s">
        <v>419</v>
      </c>
      <c r="H6" s="3" t="s">
        <v>292</v>
      </c>
      <c r="I6" s="5"/>
      <c r="J6" s="5"/>
    </row>
    <row r="7" spans="2:10" ht="15">
      <c r="B7" s="6"/>
      <c r="C7" s="5" t="s">
        <v>420</v>
      </c>
      <c r="D7" s="4" t="str">
        <f>D8</f>
        <v>3401-9086</v>
      </c>
      <c r="E7" s="4" t="s">
        <v>421</v>
      </c>
      <c r="F7" s="21" t="s">
        <v>422</v>
      </c>
      <c r="G7" s="18" t="s">
        <v>423</v>
      </c>
      <c r="H7" s="3"/>
      <c r="I7" s="5"/>
      <c r="J7" s="5"/>
    </row>
    <row r="8" spans="2:10" ht="14.25">
      <c r="B8" s="10"/>
      <c r="C8" s="5" t="s">
        <v>212</v>
      </c>
      <c r="D8" s="5" t="s">
        <v>211</v>
      </c>
      <c r="E8" s="4" t="s">
        <v>270</v>
      </c>
      <c r="F8" s="19" t="s">
        <v>177</v>
      </c>
      <c r="G8" s="12" t="s">
        <v>214</v>
      </c>
      <c r="H8" s="5"/>
      <c r="I8" s="5" t="s">
        <v>178</v>
      </c>
      <c r="J8" s="5"/>
    </row>
    <row r="9" spans="2:10" ht="14.25">
      <c r="B9" s="10"/>
      <c r="C9" s="5" t="s">
        <v>215</v>
      </c>
      <c r="D9" s="5" t="s">
        <v>179</v>
      </c>
      <c r="E9" s="4"/>
      <c r="F9" s="19" t="s">
        <v>303</v>
      </c>
      <c r="G9" s="12" t="s">
        <v>229</v>
      </c>
      <c r="H9" s="5"/>
      <c r="I9" s="5" t="s">
        <v>180</v>
      </c>
      <c r="J9" s="5"/>
    </row>
    <row r="10" spans="2:10" ht="14.25">
      <c r="B10" s="10"/>
      <c r="C10" s="5" t="s">
        <v>216</v>
      </c>
      <c r="D10" s="5" t="s">
        <v>228</v>
      </c>
      <c r="E10" s="4" t="s">
        <v>271</v>
      </c>
      <c r="F10" s="19" t="s">
        <v>181</v>
      </c>
      <c r="G10" s="12" t="s">
        <v>230</v>
      </c>
      <c r="H10" s="5"/>
      <c r="I10" s="5" t="s">
        <v>182</v>
      </c>
      <c r="J10" s="5"/>
    </row>
    <row r="11" spans="2:10" ht="14.25">
      <c r="B11" s="10"/>
      <c r="C11" s="5" t="s">
        <v>217</v>
      </c>
      <c r="D11" s="5" t="s">
        <v>183</v>
      </c>
      <c r="F11" s="19" t="s">
        <v>315</v>
      </c>
      <c r="G11" s="12" t="s">
        <v>233</v>
      </c>
      <c r="H11" s="5"/>
      <c r="I11" s="5" t="s">
        <v>185</v>
      </c>
      <c r="J11" s="5"/>
    </row>
    <row r="12" spans="2:10" ht="14.25">
      <c r="B12" s="10"/>
      <c r="C12" s="5" t="s">
        <v>218</v>
      </c>
      <c r="D12" s="5" t="s">
        <v>186</v>
      </c>
      <c r="E12" s="5"/>
      <c r="F12" s="19" t="s">
        <v>187</v>
      </c>
      <c r="G12" s="12" t="s">
        <v>234</v>
      </c>
      <c r="H12" s="5"/>
      <c r="I12" s="5"/>
      <c r="J12" s="5"/>
    </row>
    <row r="13" spans="2:10" ht="14.25">
      <c r="B13" s="10"/>
      <c r="C13" s="5" t="s">
        <v>219</v>
      </c>
      <c r="D13" s="5" t="s">
        <v>231</v>
      </c>
      <c r="E13" s="4" t="s">
        <v>272</v>
      </c>
      <c r="F13" s="19" t="s">
        <v>188</v>
      </c>
      <c r="G13" s="1" t="s">
        <v>235</v>
      </c>
      <c r="H13" s="5"/>
      <c r="I13" s="5" t="s">
        <v>189</v>
      </c>
      <c r="J13" s="5"/>
    </row>
    <row r="14" spans="2:10" ht="14.25">
      <c r="B14" s="10"/>
      <c r="C14" s="5" t="s">
        <v>220</v>
      </c>
      <c r="D14" s="5" t="s">
        <v>190</v>
      </c>
      <c r="E14" s="5"/>
      <c r="F14" s="19" t="s">
        <v>191</v>
      </c>
      <c r="G14" s="1" t="s">
        <v>236</v>
      </c>
      <c r="H14" s="5"/>
      <c r="I14" s="5" t="s">
        <v>192</v>
      </c>
      <c r="J14" s="5"/>
    </row>
    <row r="15" spans="2:10" ht="14.25">
      <c r="B15" s="10"/>
      <c r="C15" s="5" t="s">
        <v>221</v>
      </c>
      <c r="D15" s="5" t="s">
        <v>193</v>
      </c>
      <c r="E15" s="5"/>
      <c r="F15" s="19" t="s">
        <v>194</v>
      </c>
      <c r="G15" s="1" t="s">
        <v>237</v>
      </c>
      <c r="H15" s="5"/>
      <c r="I15" s="5"/>
      <c r="J15" s="5"/>
    </row>
    <row r="16" spans="2:10" ht="14.25">
      <c r="B16" s="10"/>
      <c r="C16" s="5" t="s">
        <v>222</v>
      </c>
      <c r="D16" s="5" t="s">
        <v>232</v>
      </c>
      <c r="E16" s="4" t="s">
        <v>273</v>
      </c>
      <c r="F16" s="19" t="s">
        <v>195</v>
      </c>
      <c r="G16" s="1" t="s">
        <v>238</v>
      </c>
      <c r="H16" s="5"/>
      <c r="I16" s="5" t="s">
        <v>196</v>
      </c>
      <c r="J16" s="5"/>
    </row>
    <row r="17" spans="2:10" ht="14.25">
      <c r="B17" s="10"/>
      <c r="C17" s="5" t="s">
        <v>223</v>
      </c>
      <c r="D17" s="5" t="s">
        <v>183</v>
      </c>
      <c r="E17" s="5"/>
      <c r="F17" s="19" t="s">
        <v>197</v>
      </c>
      <c r="G17" s="1" t="s">
        <v>239</v>
      </c>
      <c r="H17" s="5"/>
      <c r="I17" s="5" t="s">
        <v>198</v>
      </c>
      <c r="J17" s="5"/>
    </row>
    <row r="18" spans="2:10" ht="14.25">
      <c r="B18" s="10"/>
      <c r="C18" s="5" t="s">
        <v>224</v>
      </c>
      <c r="D18" s="5" t="s">
        <v>199</v>
      </c>
      <c r="E18" s="5"/>
      <c r="F18" s="19" t="s">
        <v>200</v>
      </c>
      <c r="G18" s="1" t="s">
        <v>240</v>
      </c>
      <c r="H18" s="5"/>
      <c r="I18" s="5" t="s">
        <v>201</v>
      </c>
      <c r="J18" s="5"/>
    </row>
    <row r="19" spans="2:10" ht="14.25">
      <c r="B19" s="10"/>
      <c r="C19" s="5" t="s">
        <v>225</v>
      </c>
      <c r="D19" s="5" t="s">
        <v>202</v>
      </c>
      <c r="E19" s="5"/>
      <c r="F19" s="19" t="s">
        <v>203</v>
      </c>
      <c r="G19" s="1" t="s">
        <v>241</v>
      </c>
      <c r="H19" s="5"/>
      <c r="I19" s="5"/>
      <c r="J19" s="5"/>
    </row>
    <row r="20" spans="2:10" ht="14.25">
      <c r="B20" s="10"/>
      <c r="C20" s="5" t="s">
        <v>226</v>
      </c>
      <c r="D20" s="5" t="s">
        <v>204</v>
      </c>
      <c r="E20" s="5"/>
      <c r="F20" s="19" t="s">
        <v>205</v>
      </c>
      <c r="G20" s="1" t="s">
        <v>424</v>
      </c>
      <c r="H20" s="5"/>
      <c r="I20" s="5" t="s">
        <v>206</v>
      </c>
      <c r="J20" s="5"/>
    </row>
    <row r="21" spans="2:10" ht="14.25">
      <c r="B21" s="11"/>
      <c r="C21" s="5" t="s">
        <v>227</v>
      </c>
      <c r="D21" s="5" t="s">
        <v>207</v>
      </c>
      <c r="E21" s="5"/>
      <c r="F21" s="19" t="s">
        <v>208</v>
      </c>
      <c r="G21" s="1" t="s">
        <v>425</v>
      </c>
      <c r="H21" s="5"/>
      <c r="I21" s="5" t="s">
        <v>209</v>
      </c>
      <c r="J21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7"/>
  <sheetViews>
    <sheetView workbookViewId="0" topLeftCell="E1">
      <selection activeCell="B8" sqref="B8:B9"/>
    </sheetView>
  </sheetViews>
  <sheetFormatPr defaultColWidth="8.88671875" defaultRowHeight="13.5"/>
  <cols>
    <col min="1" max="1" width="8.88671875" style="14" customWidth="1"/>
    <col min="2" max="2" width="5.4453125" style="14" customWidth="1"/>
    <col min="3" max="3" width="9.3359375" style="14" customWidth="1"/>
    <col min="4" max="4" width="6.5546875" style="14" customWidth="1"/>
    <col min="5" max="5" width="12.3359375" style="14" customWidth="1"/>
    <col min="6" max="6" width="10.10546875" style="14" customWidth="1"/>
    <col min="7" max="7" width="14.88671875" style="14" customWidth="1"/>
    <col min="8" max="8" width="4.99609375" style="14" customWidth="1"/>
    <col min="9" max="9" width="4.77734375" style="14" customWidth="1"/>
    <col min="10" max="10" width="26.5546875" style="14" customWidth="1"/>
    <col min="11" max="11" width="25.21484375" style="14" customWidth="1"/>
    <col min="12" max="12" width="20.4453125" style="14" customWidth="1"/>
    <col min="13" max="13" width="19.88671875" style="14" customWidth="1"/>
    <col min="14" max="16384" width="8.88671875" style="14" customWidth="1"/>
  </cols>
  <sheetData>
    <row r="1" ht="27">
      <c r="E1" s="109"/>
    </row>
    <row r="2" ht="20.25">
      <c r="B2" s="111" t="s">
        <v>468</v>
      </c>
    </row>
    <row r="3" ht="13.5">
      <c r="M3" s="110"/>
    </row>
    <row r="4" ht="14.25" thickBot="1">
      <c r="M4" s="110"/>
    </row>
    <row r="5" spans="2:13" ht="15" thickBot="1" thickTop="1">
      <c r="B5" s="113" t="s">
        <v>37</v>
      </c>
      <c r="C5" s="113" t="s">
        <v>450</v>
      </c>
      <c r="D5" s="113" t="s">
        <v>455</v>
      </c>
      <c r="E5" s="113" t="s">
        <v>485</v>
      </c>
      <c r="F5" s="113" t="s">
        <v>469</v>
      </c>
      <c r="G5" s="113" t="s">
        <v>470</v>
      </c>
      <c r="H5" s="113" t="s">
        <v>465</v>
      </c>
      <c r="I5" s="113" t="s">
        <v>464</v>
      </c>
      <c r="J5" s="113" t="s">
        <v>484</v>
      </c>
      <c r="K5" s="113" t="s">
        <v>466</v>
      </c>
      <c r="L5" s="113" t="s">
        <v>290</v>
      </c>
      <c r="M5" s="112"/>
    </row>
    <row r="6" spans="2:15" ht="15.75" thickBot="1" thickTop="1">
      <c r="B6" s="113" t="s">
        <v>99</v>
      </c>
      <c r="C6" s="113" t="s">
        <v>471</v>
      </c>
      <c r="D6" s="113" t="s">
        <v>456</v>
      </c>
      <c r="E6" s="113" t="s">
        <v>463</v>
      </c>
      <c r="F6" s="113" t="s">
        <v>472</v>
      </c>
      <c r="G6" s="113" t="s">
        <v>332</v>
      </c>
      <c r="H6" s="114">
        <v>7.21</v>
      </c>
      <c r="I6" s="114">
        <v>7.11</v>
      </c>
      <c r="J6" s="113" t="s">
        <v>473</v>
      </c>
      <c r="K6" s="113" t="s">
        <v>467</v>
      </c>
      <c r="L6" s="113"/>
      <c r="M6" s="112"/>
      <c r="N6" s="110"/>
      <c r="O6" s="110"/>
    </row>
    <row r="7" spans="2:13" ht="15" thickBot="1" thickTop="1">
      <c r="B7" s="113" t="s">
        <v>104</v>
      </c>
      <c r="C7" s="113" t="s">
        <v>474</v>
      </c>
      <c r="D7" s="113" t="s">
        <v>457</v>
      </c>
      <c r="E7" s="113" t="s">
        <v>488</v>
      </c>
      <c r="F7" s="113" t="s">
        <v>172</v>
      </c>
      <c r="G7" s="113" t="s">
        <v>173</v>
      </c>
      <c r="H7" s="113">
        <v>8.16</v>
      </c>
      <c r="I7" s="113" t="str">
        <f>"1.20"</f>
        <v>1.20</v>
      </c>
      <c r="J7" s="113" t="s">
        <v>475</v>
      </c>
      <c r="K7" s="113"/>
      <c r="L7" s="113"/>
      <c r="M7" s="112"/>
    </row>
    <row r="8" spans="2:13" ht="15.75" thickBot="1" thickTop="1">
      <c r="B8" s="167" t="s">
        <v>451</v>
      </c>
      <c r="C8" s="113" t="s">
        <v>476</v>
      </c>
      <c r="D8" s="113" t="s">
        <v>458</v>
      </c>
      <c r="E8" s="113" t="s">
        <v>489</v>
      </c>
      <c r="F8" s="113" t="s">
        <v>17</v>
      </c>
      <c r="G8" s="113" t="s">
        <v>18</v>
      </c>
      <c r="H8" s="114">
        <v>9.24</v>
      </c>
      <c r="I8" s="113" t="str">
        <f>"9.20"</f>
        <v>9.20</v>
      </c>
      <c r="J8" s="113" t="s">
        <v>477</v>
      </c>
      <c r="K8" s="113"/>
      <c r="L8" s="113"/>
      <c r="M8" s="112"/>
    </row>
    <row r="9" spans="2:13" ht="15.75" thickBot="1" thickTop="1">
      <c r="B9" s="167"/>
      <c r="C9" s="113" t="s">
        <v>478</v>
      </c>
      <c r="D9" s="113" t="s">
        <v>459</v>
      </c>
      <c r="E9" s="113" t="s">
        <v>490</v>
      </c>
      <c r="F9" s="113" t="s">
        <v>15</v>
      </c>
      <c r="G9" s="113" t="s">
        <v>16</v>
      </c>
      <c r="H9" s="114">
        <v>11.22</v>
      </c>
      <c r="I9" s="113" t="str">
        <f>"12.25"</f>
        <v>12.25</v>
      </c>
      <c r="J9" s="113" t="s">
        <v>479</v>
      </c>
      <c r="K9" s="113"/>
      <c r="L9" s="113"/>
      <c r="M9" s="112"/>
    </row>
    <row r="10" spans="2:13" ht="15.75" thickBot="1" thickTop="1">
      <c r="B10" s="113" t="s">
        <v>452</v>
      </c>
      <c r="C10" s="113" t="s">
        <v>454</v>
      </c>
      <c r="D10" s="113" t="s">
        <v>460</v>
      </c>
      <c r="E10" s="113" t="s">
        <v>491</v>
      </c>
      <c r="F10" s="113" t="s">
        <v>13</v>
      </c>
      <c r="G10" s="113" t="s">
        <v>14</v>
      </c>
      <c r="H10" s="114">
        <v>12.3</v>
      </c>
      <c r="I10" s="113" t="str">
        <f>"12.3"</f>
        <v>12.3</v>
      </c>
      <c r="J10" s="113" t="s">
        <v>480</v>
      </c>
      <c r="K10" s="113"/>
      <c r="L10" s="113"/>
      <c r="M10" s="112"/>
    </row>
    <row r="11" spans="2:13" ht="15" thickBot="1" thickTop="1">
      <c r="B11" s="113" t="s">
        <v>453</v>
      </c>
      <c r="C11" s="113" t="s">
        <v>454</v>
      </c>
      <c r="D11" s="113" t="s">
        <v>461</v>
      </c>
      <c r="E11" s="113" t="s">
        <v>492</v>
      </c>
      <c r="F11" s="113" t="s">
        <v>81</v>
      </c>
      <c r="G11" s="113"/>
      <c r="H11" s="113">
        <v>8.23</v>
      </c>
      <c r="I11" s="113" t="str">
        <f>"7.3"</f>
        <v>7.3</v>
      </c>
      <c r="J11" s="113" t="s">
        <v>481</v>
      </c>
      <c r="K11" s="113" t="s">
        <v>401</v>
      </c>
      <c r="L11" s="113"/>
      <c r="M11" s="112"/>
    </row>
    <row r="12" spans="2:13" ht="15" thickBot="1" thickTop="1">
      <c r="B12" s="113" t="s">
        <v>51</v>
      </c>
      <c r="C12" s="113" t="s">
        <v>482</v>
      </c>
      <c r="D12" s="113" t="s">
        <v>494</v>
      </c>
      <c r="E12" s="113"/>
      <c r="F12" s="113" t="s">
        <v>495</v>
      </c>
      <c r="G12" s="113" t="s">
        <v>496</v>
      </c>
      <c r="H12" s="113">
        <v>2.29</v>
      </c>
      <c r="I12" s="113"/>
      <c r="J12" s="113" t="s">
        <v>497</v>
      </c>
      <c r="K12" s="113" t="s">
        <v>498</v>
      </c>
      <c r="L12" s="113"/>
      <c r="M12" s="110"/>
    </row>
    <row r="13" spans="2:13" ht="15" customHeight="1" thickBot="1" thickTop="1">
      <c r="B13" s="113" t="s">
        <v>49</v>
      </c>
      <c r="C13" s="113" t="s">
        <v>482</v>
      </c>
      <c r="D13" s="113" t="s">
        <v>462</v>
      </c>
      <c r="E13" s="113" t="s">
        <v>493</v>
      </c>
      <c r="F13" s="113" t="s">
        <v>83</v>
      </c>
      <c r="G13" s="113" t="s">
        <v>84</v>
      </c>
      <c r="H13" s="113">
        <v>8.23</v>
      </c>
      <c r="I13" s="113" t="str">
        <f>"7.10"</f>
        <v>7.10</v>
      </c>
      <c r="J13" s="113" t="s">
        <v>483</v>
      </c>
      <c r="K13" s="113" t="s">
        <v>399</v>
      </c>
      <c r="L13" s="113"/>
      <c r="M13" s="110"/>
    </row>
    <row r="14" spans="2:13" ht="15.75" thickTop="1">
      <c r="B14" s="105"/>
      <c r="C14" s="105"/>
      <c r="D14" s="105"/>
      <c r="E14" s="105"/>
      <c r="F14" s="108"/>
      <c r="G14" s="108"/>
      <c r="H14" s="106"/>
      <c r="I14" s="106"/>
      <c r="J14" s="105"/>
      <c r="K14" s="110"/>
      <c r="L14" s="110"/>
      <c r="M14" s="110"/>
    </row>
    <row r="15" spans="2:13" ht="15">
      <c r="B15" s="105"/>
      <c r="C15" s="105"/>
      <c r="D15" s="105"/>
      <c r="E15" s="105"/>
      <c r="F15" s="108"/>
      <c r="G15" s="108"/>
      <c r="H15" s="106"/>
      <c r="I15" s="106"/>
      <c r="J15" s="105"/>
      <c r="K15" s="110"/>
      <c r="L15" s="110"/>
      <c r="M15" s="110"/>
    </row>
    <row r="16" spans="2:13" ht="15">
      <c r="B16" s="105"/>
      <c r="C16" s="105"/>
      <c r="D16" s="105"/>
      <c r="E16" s="105"/>
      <c r="F16" s="108"/>
      <c r="G16" s="108"/>
      <c r="H16" s="106"/>
      <c r="I16" s="106"/>
      <c r="J16" s="105"/>
      <c r="K16" s="110"/>
      <c r="L16" s="110"/>
      <c r="M16" s="110"/>
    </row>
    <row r="17" spans="2:13" ht="14.25">
      <c r="B17" s="105"/>
      <c r="C17" s="105"/>
      <c r="D17" s="105"/>
      <c r="E17" s="105"/>
      <c r="F17" s="108"/>
      <c r="G17" s="108"/>
      <c r="H17" s="107"/>
      <c r="I17" s="107"/>
      <c r="J17" s="105"/>
      <c r="K17" s="110"/>
      <c r="L17" s="110"/>
      <c r="M17" s="110"/>
    </row>
  </sheetData>
  <mergeCells count="1">
    <mergeCell ref="B8:B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 won</dc:creator>
  <cp:keywords/>
  <dc:description/>
  <cp:lastModifiedBy>청년연합회</cp:lastModifiedBy>
  <cp:lastPrinted>1999-09-05T05:09:28Z</cp:lastPrinted>
  <dcterms:created xsi:type="dcterms:W3CDTF">2000-03-22T17:34:32Z</dcterms:created>
  <dcterms:modified xsi:type="dcterms:W3CDTF">1999-09-09T07:13:01Z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