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80" windowHeight="1050" activeTab="0"/>
  </bookViews>
  <sheets>
    <sheet name="5 월결산" sheetId="1" r:id="rId1"/>
    <sheet name="5월합잔" sheetId="2" r:id="rId2"/>
  </sheets>
  <definedNames>
    <definedName name="_xlnm.Print_Area">'5월합잔'!$A$1:$G$75</definedName>
  </definedNames>
  <calcPr fullCalcOnLoad="1"/>
</workbook>
</file>

<file path=xl/sharedStrings.xml><?xml version="1.0" encoding="utf-8"?>
<sst xmlns="http://schemas.openxmlformats.org/spreadsheetml/2006/main" count="322" uniqueCount="151">
  <si>
    <t>합  계  잔  액  시  산  표</t>
  </si>
  <si>
    <t xml:space="preserve"> 서울대교구 일원동</t>
  </si>
  <si>
    <t xml:space="preserve"> 2003-05-31일 현재</t>
  </si>
  <si>
    <t>차변</t>
  </si>
  <si>
    <t>과목</t>
  </si>
  <si>
    <t>대변</t>
  </si>
  <si>
    <t xml:space="preserve">잔액       </t>
  </si>
  <si>
    <t xml:space="preserve">합계       </t>
  </si>
  <si>
    <t xml:space="preserve">금월      </t>
  </si>
  <si>
    <t>자산계정</t>
  </si>
  <si>
    <t xml:space="preserve"> </t>
  </si>
  <si>
    <t>　현금</t>
  </si>
  <si>
    <t>　보통예금</t>
  </si>
  <si>
    <t>　기타예금</t>
  </si>
  <si>
    <t>　유가증권</t>
  </si>
  <si>
    <t>　가지급금</t>
  </si>
  <si>
    <t>　선급법인세</t>
  </si>
  <si>
    <t>　출자금</t>
  </si>
  <si>
    <t>　토지</t>
  </si>
  <si>
    <t>　건물</t>
  </si>
  <si>
    <t>　구축물</t>
  </si>
  <si>
    <t>　비품</t>
  </si>
  <si>
    <t xml:space="preserve">  </t>
  </si>
  <si>
    <t>부채계정</t>
  </si>
  <si>
    <t>　예수금</t>
  </si>
  <si>
    <t>　가수금</t>
  </si>
  <si>
    <t>　퇴직급여충당금</t>
  </si>
  <si>
    <t>기본금계정</t>
  </si>
  <si>
    <t>　차기이월금</t>
  </si>
  <si>
    <t>수입계정</t>
  </si>
  <si>
    <t>　교무금</t>
  </si>
  <si>
    <t>　주일헌금</t>
  </si>
  <si>
    <t>　감사헌금</t>
  </si>
  <si>
    <t>　특별헌금</t>
  </si>
  <si>
    <t>　기부금</t>
  </si>
  <si>
    <t>　성물판매</t>
  </si>
  <si>
    <t>　혼배,장례</t>
  </si>
  <si>
    <t>　이자수입</t>
  </si>
  <si>
    <t>　기타수입</t>
  </si>
  <si>
    <t>비용계정</t>
  </si>
  <si>
    <t>　제전비</t>
  </si>
  <si>
    <t>　전교비</t>
  </si>
  <si>
    <t>　단체보조비</t>
  </si>
  <si>
    <t>　주일학교운영비</t>
  </si>
  <si>
    <t>　교육훈련비</t>
  </si>
  <si>
    <t>　교구납부금</t>
  </si>
  <si>
    <t>　통일기금</t>
  </si>
  <si>
    <t>　사제생활비</t>
  </si>
  <si>
    <t>　사제성무활동비</t>
  </si>
  <si>
    <t>　수녀생활비</t>
  </si>
  <si>
    <t>　수녀성무활동비</t>
  </si>
  <si>
    <t>　사제특별지원비</t>
  </si>
  <si>
    <t>　수녀특별지원비</t>
  </si>
  <si>
    <t>　신자피정교육비</t>
  </si>
  <si>
    <t>　성소개발비</t>
  </si>
  <si>
    <t>　찬조후원비</t>
  </si>
  <si>
    <t>　급여</t>
  </si>
  <si>
    <t>　수당</t>
  </si>
  <si>
    <t>　상여수당</t>
  </si>
  <si>
    <t>　노임</t>
  </si>
  <si>
    <t>　사무용품비</t>
  </si>
  <si>
    <t>　도서인쇄비</t>
  </si>
  <si>
    <t>　소모품비</t>
  </si>
  <si>
    <t>　수도광열비</t>
  </si>
  <si>
    <t>　수선비</t>
  </si>
  <si>
    <t>　차량비</t>
  </si>
  <si>
    <t>　용역비</t>
  </si>
  <si>
    <t>　연료비</t>
  </si>
  <si>
    <t>　통신비</t>
  </si>
  <si>
    <t>　수수료</t>
  </si>
  <si>
    <t>　세금과공과</t>
  </si>
  <si>
    <t>　건강보험부담금</t>
  </si>
  <si>
    <t>　국민연금부담금</t>
  </si>
  <si>
    <t>　고용보험부담금</t>
  </si>
  <si>
    <t>합  계</t>
  </si>
  <si>
    <t>천주교일원동교회</t>
  </si>
  <si>
    <t>계정과목</t>
  </si>
  <si>
    <t>세부 내역</t>
  </si>
  <si>
    <t xml:space="preserve"> </t>
  </si>
  <si>
    <t>수입지부 계</t>
  </si>
  <si>
    <t>"</t>
  </si>
  <si>
    <t xml:space="preserve">         "    </t>
  </si>
  <si>
    <t xml:space="preserve">         "</t>
  </si>
  <si>
    <t>① 소  계</t>
  </si>
  <si>
    <t>②  소  계</t>
  </si>
  <si>
    <t>5월</t>
  </si>
  <si>
    <t>1-5월</t>
  </si>
  <si>
    <t>1주(1/4)</t>
  </si>
  <si>
    <t>2주(5-11)</t>
  </si>
  <si>
    <t>3주(12-18)</t>
  </si>
  <si>
    <t>4주(19-25)</t>
  </si>
  <si>
    <t>5주(26-31)</t>
  </si>
  <si>
    <t xml:space="preserve"> </t>
  </si>
  <si>
    <t>소포3,800</t>
  </si>
  <si>
    <t>　본당행사비</t>
  </si>
  <si>
    <t>한겨레2,동아,조선 4월분 48,000 / 가정기도문 1000매 55,000</t>
  </si>
  <si>
    <t>A4용지,프린터잉크 외 165,000 / 우표 19,000</t>
  </si>
  <si>
    <t>방호원 900,000 / 청소아주머니 4,5월 700,000</t>
  </si>
  <si>
    <t>적성성당70만원 / 장애우행사50만원 / 집배원체육행사5만원 / 방문객2,000</t>
  </si>
  <si>
    <t>주보 5월분 468,400</t>
  </si>
  <si>
    <t>5/11,18 손님신부30만원 / 제병 22만원 / 제의방 세탁비 39,780</t>
  </si>
  <si>
    <t>유초등부 602,000 / 중고등부 698,200</t>
  </si>
  <si>
    <t>반주자 양성교육비(오르간) 360,000 / 길잡이 250,000</t>
  </si>
  <si>
    <t>성소주일 / 청소년주일 2차</t>
  </si>
  <si>
    <t>보통예금(1) 2,006,616 / 보통예금(2) 812,032 / 현금 11,000</t>
  </si>
  <si>
    <t>성소주일2차교구송금 2,604,650  / 청소년주일2차 교구송금 2,028,500</t>
  </si>
  <si>
    <t>예비신학생 지원 300,000</t>
  </si>
  <si>
    <t>어버이날행사2,739,700 / 평화방송,신문창간30만원 / 본당의날준비1,184,340</t>
  </si>
  <si>
    <t>냉방비 812,150 / 전기요금1,194,140 / 상하수도료348,200</t>
  </si>
  <si>
    <t>제의방페인트 10,000</t>
  </si>
  <si>
    <t>전기안전관리159,500 / 승강기월정보수 143,000 / 음식쓰레기수거료 29,200</t>
  </si>
  <si>
    <t>봉고차량연료비 30,000</t>
  </si>
  <si>
    <t xml:space="preserve">도시가스사용료 28,140 </t>
  </si>
  <si>
    <t>제록스 복사기(X-215) 구입 1,800,000</t>
  </si>
  <si>
    <t>누계 : 247,597,799</t>
  </si>
  <si>
    <t>누계 : 6천만원(본당 화재 보험)</t>
  </si>
  <si>
    <t>불우이웃돕기</t>
  </si>
  <si>
    <t>보통예금 (1) 1,803,962 / 보통예금 (2) 540,642 / 현금 1,136,390</t>
  </si>
  <si>
    <t>전화(국선7대,공중전화1대) 5월사용요금 322,230</t>
  </si>
  <si>
    <t>사무장,사무원,사제관근무자 5월</t>
  </si>
  <si>
    <t>전 월 이 월</t>
  </si>
  <si>
    <t>구분</t>
  </si>
  <si>
    <t>법인세 환급(연1회 수령)</t>
  </si>
  <si>
    <t>견진교리신청비 -1,590,000  견진안내장발송 650,200  교리강사비 10만원  /
가정의달특강10만원 / 본당은우리1일피정 20만원 / 판공문제시상 529,200 /
여성반장2단계 20만원 / 사무장·사무원 연수 8만원 / 첫영성체교사 교재외 18,400</t>
  </si>
  <si>
    <t>본당직원(사무장,사무원,사제관근무자)에대한 본당부담금5월분</t>
  </si>
  <si>
    <t xml:space="preserve">                                                                  "</t>
  </si>
  <si>
    <t>"</t>
  </si>
  <si>
    <t>다음달 이월</t>
  </si>
  <si>
    <t>수입대비 지출 재정 적자분(\6,398,466)을 법인세환급금(\9.969,460)으로 충당.</t>
  </si>
  <si>
    <t>생수5월290,000/사제관정수기 110,220/형광등190,500/화장지102,000봉투76,600외</t>
  </si>
  <si>
    <t xml:space="preserve">   2003년 5월분</t>
  </si>
  <si>
    <t>　본당행사비</t>
  </si>
  <si>
    <t>　고용보험부담금</t>
  </si>
  <si>
    <t xml:space="preserve">   집기비품</t>
  </si>
  <si>
    <t xml:space="preserve">   기타예금</t>
  </si>
  <si>
    <t xml:space="preserve">   선급법인세</t>
  </si>
  <si>
    <t xml:space="preserve">   유가증권</t>
  </si>
  <si>
    <t>성가대 지휘·반주자30만원 / 청년성서모임315,000 / 청년단체 8만원/노인회·노인대학 
봄소풍70만원/ 노인대학 95,000/복사단 도서구입 258,000/자모회성지순례 30만원</t>
  </si>
  <si>
    <t xml:space="preserve">2003년 5월 본당 살림 </t>
  </si>
  <si>
    <t>부
채</t>
  </si>
  <si>
    <t>지출지부계</t>
  </si>
  <si>
    <t>1. 
수
입</t>
  </si>
  <si>
    <t>자
산</t>
  </si>
  <si>
    <t>2003년 5월말 현재 미납액</t>
  </si>
  <si>
    <t xml:space="preserve">                "</t>
  </si>
  <si>
    <t xml:space="preserve">2.
 지
출
</t>
  </si>
  <si>
    <t>비
용</t>
  </si>
  <si>
    <t xml:space="preserve"> </t>
  </si>
  <si>
    <t>5월분 납부액 26,909,000원 / 4월까지 미납액중 6,060,460원</t>
  </si>
  <si>
    <t>5월까지 납부 할당액 중 미납액 1,400,000원</t>
  </si>
  <si>
    <t>부채지부계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</si>
</sst>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\&quot;#,##0;* \-&quot;\&quot;#,##0;* _-&quot;\&quot;&quot;-&quot;;@"/>
    <numFmt numFmtId="177" formatCode="* #,##0;* \-#,##0;* &quot;-&quot;;@"/>
    <numFmt numFmtId="178" formatCode="* _-&quot;\&quot;#,##0.00;* \-&quot;\&quot;#,##0.00;* _-&quot;\&quot;&quot;-&quot;??;@"/>
    <numFmt numFmtId="179" formatCode="* #,##0.00;* \-#,##0.00;* &quot;-&quot;??;@"/>
    <numFmt numFmtId="180" formatCode="#,##0_);[Red]\(#,##0\)"/>
    <numFmt numFmtId="181" formatCode="#,##0_);\(#,##0\)"/>
    <numFmt numFmtId="182" formatCode="&quot;\&quot;#,##0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);[Red]\(0\)"/>
    <numFmt numFmtId="188" formatCode="#,##0_ ;[Red]\-#,##0\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바탕"/>
      <family val="1"/>
    </font>
    <font>
      <sz val="10"/>
      <name val="굴림"/>
      <family val="3"/>
    </font>
    <font>
      <sz val="20"/>
      <name val="바탕"/>
      <family val="1"/>
    </font>
    <font>
      <b/>
      <sz val="10"/>
      <name val="바탕"/>
      <family val="1"/>
    </font>
    <font>
      <b/>
      <sz val="8"/>
      <name val="바탕"/>
      <family val="1"/>
    </font>
    <font>
      <sz val="8"/>
      <name val="바탕"/>
      <family val="1"/>
    </font>
    <font>
      <b/>
      <sz val="14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9"/>
      <name val="바탕"/>
      <family val="1"/>
    </font>
    <font>
      <sz val="8"/>
      <name val="굴림"/>
      <family val="3"/>
    </font>
    <font>
      <sz val="8"/>
      <color indexed="8"/>
      <name val="돋움"/>
      <family val="3"/>
    </font>
    <font>
      <b/>
      <sz val="8"/>
      <name val="돋움"/>
      <family val="3"/>
    </font>
    <font>
      <sz val="8"/>
      <name val="굴림체"/>
      <family val="3"/>
    </font>
    <font>
      <sz val="8"/>
      <color indexed="8"/>
      <name val="굴림"/>
      <family val="3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9"/>
      <name val="바탕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>
        <color indexed="9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3" fontId="0" fillId="0" borderId="0" applyFon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0" fontId="20" fillId="0" borderId="0" applyNumberFormat="0" applyFill="0" applyBorder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 applyProtection="1">
      <alignment horizontal="centerContinuous" vertic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3" fontId="8" fillId="2" borderId="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180" fontId="1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0" fontId="17" fillId="0" borderId="3" xfId="0" applyNumberFormat="1" applyFont="1" applyBorder="1" applyAlignment="1">
      <alignment horizontal="right" vertical="center"/>
    </xf>
    <xf numFmtId="180" fontId="11" fillId="3" borderId="4" xfId="0" applyNumberFormat="1" applyFont="1" applyFill="1" applyBorder="1" applyAlignment="1">
      <alignment horizontal="right" vertical="center"/>
    </xf>
    <xf numFmtId="180" fontId="11" fillId="3" borderId="5" xfId="0" applyNumberFormat="1" applyFont="1" applyFill="1" applyBorder="1" applyAlignment="1">
      <alignment horizontal="right" vertical="center"/>
    </xf>
    <xf numFmtId="183" fontId="11" fillId="3" borderId="4" xfId="0" applyNumberFormat="1" applyFont="1" applyFill="1" applyBorder="1" applyAlignment="1">
      <alignment horizontal="right" vertical="center"/>
    </xf>
    <xf numFmtId="183" fontId="11" fillId="3" borderId="6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9" fillId="0" borderId="2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180" fontId="18" fillId="4" borderId="1" xfId="0" applyNumberFormat="1" applyFont="1" applyFill="1" applyBorder="1" applyAlignment="1">
      <alignment horizontal="right" vertical="center" wrapText="1"/>
    </xf>
    <xf numFmtId="180" fontId="14" fillId="0" borderId="1" xfId="0" applyNumberFormat="1" applyFont="1" applyFill="1" applyBorder="1" applyAlignment="1" applyProtection="1">
      <alignment horizontal="right" vertical="center"/>
      <protection/>
    </xf>
    <xf numFmtId="180" fontId="18" fillId="4" borderId="7" xfId="0" applyNumberFormat="1" applyFont="1" applyFill="1" applyBorder="1" applyAlignment="1">
      <alignment horizontal="right" vertical="center" wrapText="1"/>
    </xf>
    <xf numFmtId="180" fontId="18" fillId="4" borderId="8" xfId="0" applyNumberFormat="1" applyFont="1" applyFill="1" applyBorder="1" applyAlignment="1">
      <alignment horizontal="right" vertical="center" wrapText="1"/>
    </xf>
    <xf numFmtId="180" fontId="18" fillId="4" borderId="9" xfId="0" applyNumberFormat="1" applyFont="1" applyFill="1" applyBorder="1" applyAlignment="1">
      <alignment horizontal="right" vertical="center" wrapText="1"/>
    </xf>
    <xf numFmtId="180" fontId="14" fillId="0" borderId="2" xfId="0" applyNumberFormat="1" applyFont="1" applyFill="1" applyBorder="1" applyAlignment="1" applyProtection="1">
      <alignment horizontal="right" vertical="center"/>
      <protection/>
    </xf>
    <xf numFmtId="180" fontId="17" fillId="0" borderId="10" xfId="0" applyNumberFormat="1" applyFont="1" applyBorder="1" applyAlignment="1">
      <alignment horizontal="left" vertical="center"/>
    </xf>
    <xf numFmtId="180" fontId="17" fillId="0" borderId="0" xfId="0" applyNumberFormat="1" applyFont="1" applyBorder="1" applyAlignment="1">
      <alignment horizontal="right" vertical="center"/>
    </xf>
    <xf numFmtId="180" fontId="14" fillId="0" borderId="1" xfId="21" applyNumberFormat="1" applyFont="1" applyBorder="1" applyAlignment="1">
      <alignment horizontal="right" vertical="center"/>
      <protection/>
    </xf>
    <xf numFmtId="180" fontId="14" fillId="0" borderId="8" xfId="21" applyNumberFormat="1" applyFont="1" applyBorder="1" applyAlignment="1">
      <alignment horizontal="right" vertical="center"/>
      <protection/>
    </xf>
    <xf numFmtId="180" fontId="14" fillId="0" borderId="1" xfId="0" applyNumberFormat="1" applyFont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right" vertical="center"/>
    </xf>
    <xf numFmtId="180" fontId="18" fillId="4" borderId="15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 applyProtection="1">
      <alignment horizontal="right" vertical="center"/>
      <protection/>
    </xf>
    <xf numFmtId="3" fontId="11" fillId="3" borderId="1" xfId="0" applyNumberFormat="1" applyFont="1" applyFill="1" applyBorder="1" applyAlignment="1">
      <alignment vertical="center"/>
    </xf>
    <xf numFmtId="182" fontId="11" fillId="3" borderId="16" xfId="0" applyNumberFormat="1" applyFont="1" applyFill="1" applyBorder="1" applyAlignment="1">
      <alignment horizontal="left" vertical="center"/>
    </xf>
    <xf numFmtId="183" fontId="11" fillId="3" borderId="17" xfId="0" applyNumberFormat="1" applyFont="1" applyFill="1" applyBorder="1" applyAlignment="1">
      <alignment horizontal="right" vertical="center"/>
    </xf>
    <xf numFmtId="183" fontId="11" fillId="3" borderId="18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188" fontId="16" fillId="0" borderId="19" xfId="17" applyNumberFormat="1" applyFont="1" applyBorder="1">
      <alignment/>
    </xf>
    <xf numFmtId="0" fontId="9" fillId="0" borderId="20" xfId="0" applyFont="1" applyBorder="1" applyAlignment="1">
      <alignment/>
    </xf>
    <xf numFmtId="3" fontId="15" fillId="4" borderId="10" xfId="0" applyNumberFormat="1" applyFont="1" applyFill="1" applyBorder="1" applyAlignment="1">
      <alignment horizontal="center" vertical="center"/>
    </xf>
    <xf numFmtId="183" fontId="11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left" vertical="center"/>
    </xf>
    <xf numFmtId="183" fontId="11" fillId="0" borderId="14" xfId="0" applyNumberFormat="1" applyFont="1" applyBorder="1" applyAlignment="1">
      <alignment horizontal="right" vertical="center"/>
    </xf>
    <xf numFmtId="3" fontId="9" fillId="0" borderId="21" xfId="0" applyNumberFormat="1" applyFont="1" applyFill="1" applyBorder="1" applyAlignment="1" applyProtection="1">
      <alignment horizontal="right" vertical="center"/>
      <protection/>
    </xf>
    <xf numFmtId="3" fontId="9" fillId="0" borderId="21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183" fontId="11" fillId="0" borderId="2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9" fillId="0" borderId="25" xfId="0" applyFont="1" applyBorder="1" applyAlignment="1">
      <alignment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183" fontId="11" fillId="0" borderId="27" xfId="0" applyNumberFormat="1" applyFont="1" applyBorder="1" applyAlignment="1">
      <alignment horizontal="right" vertical="center"/>
    </xf>
    <xf numFmtId="183" fontId="11" fillId="0" borderId="28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183" fontId="11" fillId="0" borderId="26" xfId="0" applyNumberFormat="1" applyFont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183" fontId="11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183" fontId="11" fillId="0" borderId="26" xfId="0" applyNumberFormat="1" applyFont="1" applyBorder="1" applyAlignment="1">
      <alignment vertical="center"/>
    </xf>
    <xf numFmtId="183" fontId="11" fillId="0" borderId="27" xfId="0" applyNumberFormat="1" applyFont="1" applyBorder="1" applyAlignment="1">
      <alignment vertical="center"/>
    </xf>
    <xf numFmtId="3" fontId="15" fillId="4" borderId="26" xfId="0" applyNumberFormat="1" applyFont="1" applyFill="1" applyBorder="1" applyAlignment="1">
      <alignment horizontal="left" vertical="center"/>
    </xf>
    <xf numFmtId="3" fontId="15" fillId="4" borderId="27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3" fontId="15" fillId="4" borderId="28" xfId="0" applyNumberFormat="1" applyFont="1" applyFill="1" applyBorder="1" applyAlignment="1">
      <alignment horizontal="left" vertical="center"/>
    </xf>
    <xf numFmtId="3" fontId="15" fillId="4" borderId="29" xfId="0" applyNumberFormat="1" applyFont="1" applyFill="1" applyBorder="1" applyAlignment="1">
      <alignment horizontal="left" vertical="center"/>
    </xf>
    <xf numFmtId="3" fontId="15" fillId="4" borderId="26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 applyProtection="1">
      <alignment horizontal="left" vertical="center"/>
      <protection/>
    </xf>
    <xf numFmtId="182" fontId="11" fillId="0" borderId="10" xfId="0" applyNumberFormat="1" applyFont="1" applyBorder="1" applyAlignment="1">
      <alignment horizontal="left" vertical="center"/>
    </xf>
    <xf numFmtId="3" fontId="9" fillId="0" borderId="30" xfId="0" applyNumberFormat="1" applyFont="1" applyFill="1" applyBorder="1" applyAlignment="1" applyProtection="1">
      <alignment horizontal="left" vertical="center"/>
      <protection/>
    </xf>
    <xf numFmtId="3" fontId="9" fillId="0" borderId="30" xfId="0" applyNumberFormat="1" applyFont="1" applyFill="1" applyBorder="1" applyAlignment="1" applyProtection="1">
      <alignment horizontal="right" vertical="center"/>
      <protection/>
    </xf>
    <xf numFmtId="3" fontId="9" fillId="0" borderId="30" xfId="0" applyNumberFormat="1" applyFont="1" applyBorder="1" applyAlignment="1">
      <alignment horizontal="right" vertical="center"/>
    </xf>
    <xf numFmtId="182" fontId="11" fillId="0" borderId="31" xfId="0" applyNumberFormat="1" applyFont="1" applyBorder="1" applyAlignment="1">
      <alignment horizontal="left" vertical="center"/>
    </xf>
    <xf numFmtId="183" fontId="11" fillId="0" borderId="32" xfId="0" applyNumberFormat="1" applyFont="1" applyBorder="1" applyAlignment="1">
      <alignment horizontal="right" vertical="center"/>
    </xf>
    <xf numFmtId="183" fontId="11" fillId="0" borderId="33" xfId="0" applyNumberFormat="1" applyFont="1" applyBorder="1" applyAlignment="1">
      <alignment horizontal="right" vertical="center"/>
    </xf>
    <xf numFmtId="3" fontId="9" fillId="0" borderId="25" xfId="0" applyNumberFormat="1" applyFont="1" applyFill="1" applyBorder="1" applyAlignment="1" applyProtection="1">
      <alignment horizontal="left" vertical="center"/>
      <protection/>
    </xf>
    <xf numFmtId="182" fontId="16" fillId="0" borderId="26" xfId="0" applyNumberFormat="1" applyFont="1" applyBorder="1" applyAlignment="1">
      <alignment horizontal="left" vertical="center"/>
    </xf>
    <xf numFmtId="182" fontId="11" fillId="0" borderId="26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88" fontId="11" fillId="0" borderId="20" xfId="17" applyNumberFormat="1" applyFont="1" applyBorder="1">
      <alignment/>
    </xf>
    <xf numFmtId="0" fontId="9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188" fontId="11" fillId="0" borderId="30" xfId="17" applyNumberFormat="1" applyFont="1" applyBorder="1">
      <alignment/>
    </xf>
    <xf numFmtId="0" fontId="9" fillId="3" borderId="8" xfId="0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 applyProtection="1">
      <alignment horizontal="right" vertical="center"/>
      <protection/>
    </xf>
    <xf numFmtId="3" fontId="11" fillId="3" borderId="8" xfId="0" applyNumberFormat="1" applyFont="1" applyFill="1" applyBorder="1" applyAlignment="1">
      <alignment vertical="center"/>
    </xf>
    <xf numFmtId="182" fontId="11" fillId="3" borderId="35" xfId="0" applyNumberFormat="1" applyFont="1" applyFill="1" applyBorder="1" applyAlignment="1">
      <alignment horizontal="left" vertical="center"/>
    </xf>
    <xf numFmtId="0" fontId="0" fillId="3" borderId="36" xfId="0" applyFill="1" applyBorder="1" applyAlignment="1">
      <alignment/>
    </xf>
    <xf numFmtId="182" fontId="11" fillId="3" borderId="36" xfId="0" applyNumberFormat="1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183" fontId="16" fillId="3" borderId="2" xfId="0" applyNumberFormat="1" applyFont="1" applyFill="1" applyBorder="1" applyAlignment="1">
      <alignment vertical="center"/>
    </xf>
    <xf numFmtId="182" fontId="11" fillId="3" borderId="10" xfId="0" applyNumberFormat="1" applyFont="1" applyFill="1" applyBorder="1" applyAlignment="1">
      <alignment horizontal="left" vertical="center"/>
    </xf>
    <xf numFmtId="183" fontId="11" fillId="3" borderId="0" xfId="0" applyNumberFormat="1" applyFont="1" applyFill="1" applyBorder="1" applyAlignment="1">
      <alignment vertical="center"/>
    </xf>
    <xf numFmtId="182" fontId="1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180" fontId="11" fillId="3" borderId="1" xfId="0" applyNumberFormat="1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183" fontId="11" fillId="3" borderId="17" xfId="0" applyNumberFormat="1" applyFont="1" applyFill="1" applyBorder="1" applyAlignment="1">
      <alignment vertical="center"/>
    </xf>
    <xf numFmtId="182" fontId="11" fillId="3" borderId="17" xfId="0" applyNumberFormat="1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3" fontId="9" fillId="3" borderId="5" xfId="0" applyNumberFormat="1" applyFont="1" applyFill="1" applyBorder="1" applyAlignment="1" applyProtection="1">
      <alignment horizontal="right" vertical="center"/>
      <protection/>
    </xf>
    <xf numFmtId="0" fontId="9" fillId="0" borderId="38" xfId="0" applyFont="1" applyBorder="1" applyAlignment="1">
      <alignment/>
    </xf>
    <xf numFmtId="180" fontId="14" fillId="0" borderId="16" xfId="0" applyNumberFormat="1" applyFont="1" applyBorder="1" applyAlignment="1">
      <alignment horizontal="left" vertical="center" wrapText="1"/>
    </xf>
    <xf numFmtId="180" fontId="14" fillId="0" borderId="9" xfId="0" applyNumberFormat="1" applyFont="1" applyBorder="1" applyAlignment="1">
      <alignment horizontal="left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3" fontId="13" fillId="3" borderId="40" xfId="0" applyNumberFormat="1" applyFont="1" applyFill="1" applyBorder="1" applyAlignment="1" applyProtection="1">
      <alignment horizontal="center" vertical="center"/>
      <protection/>
    </xf>
    <xf numFmtId="3" fontId="13" fillId="3" borderId="41" xfId="0" applyNumberFormat="1" applyFont="1" applyFill="1" applyBorder="1" applyAlignment="1" applyProtection="1">
      <alignment horizontal="center" vertical="center"/>
      <protection/>
    </xf>
    <xf numFmtId="3" fontId="13" fillId="3" borderId="5" xfId="0" applyNumberFormat="1" applyFont="1" applyFill="1" applyBorder="1" applyAlignment="1" applyProtection="1">
      <alignment horizontal="center" vertical="center"/>
      <protection/>
    </xf>
    <xf numFmtId="183" fontId="11" fillId="0" borderId="26" xfId="0" applyNumberFormat="1" applyFont="1" applyBorder="1" applyAlignment="1">
      <alignment horizontal="left" vertical="center" wrapText="1"/>
    </xf>
    <xf numFmtId="183" fontId="11" fillId="0" borderId="27" xfId="0" applyNumberFormat="1" applyFont="1" applyBorder="1" applyAlignment="1">
      <alignment horizontal="left" vertical="center" wrapText="1"/>
    </xf>
    <xf numFmtId="183" fontId="11" fillId="0" borderId="28" xfId="0" applyNumberFormat="1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180" fontId="14" fillId="0" borderId="42" xfId="0" applyNumberFormat="1" applyFont="1" applyBorder="1" applyAlignment="1">
      <alignment horizontal="left" vertical="center"/>
    </xf>
    <xf numFmtId="180" fontId="14" fillId="0" borderId="43" xfId="0" applyNumberFormat="1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2" fontId="11" fillId="0" borderId="31" xfId="0" applyNumberFormat="1" applyFont="1" applyFill="1" applyBorder="1" applyAlignment="1">
      <alignment horizontal="left" vertical="center"/>
    </xf>
    <xf numFmtId="182" fontId="11" fillId="0" borderId="32" xfId="0" applyNumberFormat="1" applyFont="1" applyFill="1" applyBorder="1" applyAlignment="1">
      <alignment horizontal="left" vertical="center"/>
    </xf>
    <xf numFmtId="182" fontId="11" fillId="0" borderId="33" xfId="0" applyNumberFormat="1" applyFont="1" applyFill="1" applyBorder="1" applyAlignment="1">
      <alignment horizontal="left" vertical="center"/>
    </xf>
    <xf numFmtId="182" fontId="11" fillId="0" borderId="46" xfId="0" applyNumberFormat="1" applyFont="1" applyFill="1" applyBorder="1" applyAlignment="1">
      <alignment horizontal="left" vertical="center"/>
    </xf>
    <xf numFmtId="182" fontId="11" fillId="0" borderId="47" xfId="0" applyNumberFormat="1" applyFont="1" applyFill="1" applyBorder="1" applyAlignment="1">
      <alignment horizontal="left" vertical="center"/>
    </xf>
    <xf numFmtId="182" fontId="11" fillId="0" borderId="48" xfId="0" applyNumberFormat="1" applyFont="1" applyFill="1" applyBorder="1" applyAlignment="1">
      <alignment horizontal="left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21" fillId="3" borderId="57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Sheet1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40" zoomScaleNormal="140" workbookViewId="0" topLeftCell="A1">
      <selection activeCell="E63" sqref="E63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12.57421875" style="0" customWidth="1"/>
    <col min="4" max="4" width="9.7109375" style="0" customWidth="1"/>
    <col min="5" max="5" width="11.8515625" style="0" bestFit="1" customWidth="1"/>
    <col min="7" max="7" width="9.7109375" style="0" customWidth="1"/>
    <col min="8" max="8" width="10.140625" style="0" customWidth="1"/>
    <col min="9" max="10" width="9.7109375" style="0" customWidth="1"/>
    <col min="11" max="11" width="11.57421875" style="0" customWidth="1"/>
  </cols>
  <sheetData>
    <row r="1" spans="1:11" ht="15" customHeight="1">
      <c r="A1" s="14" t="s">
        <v>138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3:11" ht="11.25" customHeight="1" thickBot="1">
      <c r="C2" s="15"/>
      <c r="D2" s="15"/>
      <c r="F2" s="15"/>
      <c r="G2" s="15"/>
      <c r="H2" s="15"/>
      <c r="K2" s="16" t="s">
        <v>75</v>
      </c>
    </row>
    <row r="3" spans="1:12" ht="12.75">
      <c r="A3" s="155" t="s">
        <v>121</v>
      </c>
      <c r="B3" s="156"/>
      <c r="C3" s="38" t="s">
        <v>76</v>
      </c>
      <c r="D3" s="38" t="s">
        <v>86</v>
      </c>
      <c r="E3" s="39" t="s">
        <v>85</v>
      </c>
      <c r="F3" s="38" t="s">
        <v>77</v>
      </c>
      <c r="G3" s="38" t="s">
        <v>87</v>
      </c>
      <c r="H3" s="38" t="s">
        <v>88</v>
      </c>
      <c r="I3" s="38" t="s">
        <v>89</v>
      </c>
      <c r="J3" s="38" t="s">
        <v>90</v>
      </c>
      <c r="K3" s="40" t="s">
        <v>91</v>
      </c>
      <c r="L3" s="18"/>
    </row>
    <row r="4" spans="1:12" ht="12.75">
      <c r="A4" s="164" t="s">
        <v>120</v>
      </c>
      <c r="B4" s="165"/>
      <c r="C4" s="166"/>
      <c r="D4" s="17" t="s">
        <v>78</v>
      </c>
      <c r="E4" s="19">
        <v>2829648</v>
      </c>
      <c r="F4" s="33" t="s">
        <v>104</v>
      </c>
      <c r="G4" s="34"/>
      <c r="H4" s="34"/>
      <c r="I4" s="34"/>
      <c r="J4" s="34"/>
      <c r="K4" s="41"/>
      <c r="L4" s="18"/>
    </row>
    <row r="5" spans="1:12" ht="12.75" customHeight="1">
      <c r="A5" s="167" t="s">
        <v>141</v>
      </c>
      <c r="B5" s="168"/>
      <c r="C5" s="13" t="s">
        <v>30</v>
      </c>
      <c r="D5" s="35">
        <f>5월합잔!F25</f>
        <v>158116800</v>
      </c>
      <c r="E5" s="26">
        <v>29371000</v>
      </c>
      <c r="F5" s="26"/>
      <c r="G5" s="27">
        <v>3218000</v>
      </c>
      <c r="H5" s="27">
        <v>6398000</v>
      </c>
      <c r="I5" s="27">
        <v>4670000</v>
      </c>
      <c r="J5" s="27">
        <v>8586000</v>
      </c>
      <c r="K5" s="42">
        <v>6499000</v>
      </c>
      <c r="L5" s="18"/>
    </row>
    <row r="6" spans="1:12" ht="12.75" customHeight="1">
      <c r="A6" s="169"/>
      <c r="B6" s="170"/>
      <c r="C6" s="13" t="s">
        <v>31</v>
      </c>
      <c r="D6" s="35">
        <f>5월합잔!F26</f>
        <v>98023120</v>
      </c>
      <c r="E6" s="26">
        <v>16028420</v>
      </c>
      <c r="F6" s="26"/>
      <c r="G6" s="27">
        <v>616510</v>
      </c>
      <c r="H6" s="27">
        <v>4008330</v>
      </c>
      <c r="I6" s="27">
        <v>3519810</v>
      </c>
      <c r="J6" s="27">
        <v>4460630</v>
      </c>
      <c r="K6" s="42">
        <v>3423140</v>
      </c>
      <c r="L6" s="18"/>
    </row>
    <row r="7" spans="1:12" ht="12.75" customHeight="1">
      <c r="A7" s="169"/>
      <c r="B7" s="170"/>
      <c r="C7" s="13" t="s">
        <v>32</v>
      </c>
      <c r="D7" s="35">
        <f>5월합잔!F27</f>
        <v>8840000</v>
      </c>
      <c r="E7" s="26">
        <v>1540000</v>
      </c>
      <c r="F7" s="26"/>
      <c r="G7" s="27">
        <v>70000</v>
      </c>
      <c r="H7" s="27">
        <v>580000</v>
      </c>
      <c r="I7" s="27">
        <v>420000</v>
      </c>
      <c r="J7" s="27">
        <v>340000</v>
      </c>
      <c r="K7" s="42">
        <v>130000</v>
      </c>
      <c r="L7" s="18"/>
    </row>
    <row r="8" spans="1:15" ht="12.75" customHeight="1">
      <c r="A8" s="169"/>
      <c r="B8" s="170"/>
      <c r="C8" s="13" t="s">
        <v>33</v>
      </c>
      <c r="D8" s="35">
        <f>5월합잔!F28</f>
        <v>12001630</v>
      </c>
      <c r="E8" s="26">
        <v>4791150</v>
      </c>
      <c r="F8" s="126" t="s">
        <v>103</v>
      </c>
      <c r="G8" s="127"/>
      <c r="H8" s="26">
        <v>2604650</v>
      </c>
      <c r="I8" s="27">
        <v>2028500</v>
      </c>
      <c r="J8" s="26"/>
      <c r="K8" s="42">
        <v>158000</v>
      </c>
      <c r="L8" s="18"/>
      <c r="M8" s="18"/>
      <c r="N8" s="18"/>
      <c r="O8" s="18"/>
    </row>
    <row r="9" spans="1:12" ht="12.75" customHeight="1">
      <c r="A9" s="169"/>
      <c r="B9" s="170"/>
      <c r="C9" s="13" t="s">
        <v>34</v>
      </c>
      <c r="D9" s="35">
        <f>5월합잔!F29</f>
        <v>36064666</v>
      </c>
      <c r="E9" s="26">
        <v>6383686</v>
      </c>
      <c r="F9" s="37" t="s">
        <v>116</v>
      </c>
      <c r="G9" s="27">
        <v>3220250</v>
      </c>
      <c r="H9" s="27">
        <v>1970066</v>
      </c>
      <c r="I9" s="27">
        <v>763370</v>
      </c>
      <c r="J9" s="27">
        <v>380000</v>
      </c>
      <c r="K9" s="42">
        <v>50000</v>
      </c>
      <c r="L9" s="18"/>
    </row>
    <row r="10" spans="1:12" ht="12.75">
      <c r="A10" s="169"/>
      <c r="B10" s="170"/>
      <c r="C10" s="13" t="s">
        <v>35</v>
      </c>
      <c r="D10" s="35">
        <f>5월합잔!F30</f>
        <v>5500000</v>
      </c>
      <c r="E10" s="28">
        <v>0</v>
      </c>
      <c r="F10" s="26"/>
      <c r="G10" s="27">
        <v>0</v>
      </c>
      <c r="H10" s="27">
        <v>0</v>
      </c>
      <c r="I10" s="30">
        <v>0</v>
      </c>
      <c r="J10" s="31">
        <v>0</v>
      </c>
      <c r="K10" s="42">
        <v>0</v>
      </c>
      <c r="L10" s="18"/>
    </row>
    <row r="11" spans="1:12" ht="12.75">
      <c r="A11" s="169"/>
      <c r="B11" s="170"/>
      <c r="C11" s="13" t="s">
        <v>36</v>
      </c>
      <c r="D11" s="35">
        <f>5월합잔!F31</f>
        <v>5026000</v>
      </c>
      <c r="E11" s="26">
        <v>2440000</v>
      </c>
      <c r="F11" s="26"/>
      <c r="G11" s="27">
        <v>180000</v>
      </c>
      <c r="H11" s="27">
        <v>0</v>
      </c>
      <c r="I11" s="29">
        <v>1100000</v>
      </c>
      <c r="J11" s="27">
        <v>1160000</v>
      </c>
      <c r="K11" s="42">
        <v>0</v>
      </c>
      <c r="L11" s="18"/>
    </row>
    <row r="12" spans="1:12" ht="12.75">
      <c r="A12" s="169"/>
      <c r="B12" s="170"/>
      <c r="C12" s="13" t="s">
        <v>37</v>
      </c>
      <c r="D12" s="35">
        <f>5월합잔!F32</f>
        <v>1554626</v>
      </c>
      <c r="E12" s="28">
        <v>0</v>
      </c>
      <c r="F12" s="26"/>
      <c r="G12" s="27">
        <v>0</v>
      </c>
      <c r="H12" s="27">
        <v>0</v>
      </c>
      <c r="I12" s="30">
        <v>0</v>
      </c>
      <c r="J12" s="31">
        <v>0</v>
      </c>
      <c r="K12" s="42">
        <v>0</v>
      </c>
      <c r="L12" s="18"/>
    </row>
    <row r="13" spans="1:12" ht="13.5" thickBot="1">
      <c r="A13" s="171"/>
      <c r="B13" s="172"/>
      <c r="C13" s="13" t="s">
        <v>38</v>
      </c>
      <c r="D13" s="36">
        <f>5월합잔!F33</f>
        <v>10519460</v>
      </c>
      <c r="E13" s="32">
        <f>5월합잔!E33</f>
        <v>9969460</v>
      </c>
      <c r="F13" s="140" t="s">
        <v>122</v>
      </c>
      <c r="G13" s="141"/>
      <c r="H13" s="27">
        <v>0</v>
      </c>
      <c r="I13" s="30">
        <v>0</v>
      </c>
      <c r="J13" s="31">
        <v>9969460</v>
      </c>
      <c r="K13" s="42">
        <v>0</v>
      </c>
      <c r="L13" s="18"/>
    </row>
    <row r="14" spans="1:12" ht="13.5" thickBot="1">
      <c r="A14" s="131" t="s">
        <v>79</v>
      </c>
      <c r="B14" s="132"/>
      <c r="C14" s="133"/>
      <c r="D14" s="124">
        <f>SUM(D4:D13)</f>
        <v>335646302</v>
      </c>
      <c r="E14" s="20">
        <f>SUM(E4:E13)</f>
        <v>73353364</v>
      </c>
      <c r="F14" s="20" t="s">
        <v>10</v>
      </c>
      <c r="G14" s="21">
        <f>SUM(G5:G13)</f>
        <v>7304760</v>
      </c>
      <c r="H14" s="22">
        <f>SUM(H5:H13)</f>
        <v>15561046</v>
      </c>
      <c r="I14" s="22">
        <f>SUM(I5:I13)</f>
        <v>12501680</v>
      </c>
      <c r="J14" s="22">
        <f>SUM(J5:J13)</f>
        <v>24896090</v>
      </c>
      <c r="K14" s="23">
        <f>SUM(K5:K13)</f>
        <v>10260140</v>
      </c>
      <c r="L14" s="18"/>
    </row>
    <row r="15" spans="1:12" ht="12.75">
      <c r="A15" s="160" t="s">
        <v>145</v>
      </c>
      <c r="B15" s="158" t="s">
        <v>146</v>
      </c>
      <c r="C15" s="125" t="s">
        <v>40</v>
      </c>
      <c r="D15" s="56">
        <f>5월합잔!B37</f>
        <v>5394290</v>
      </c>
      <c r="E15" s="57">
        <f>5월합잔!C37</f>
        <v>559780</v>
      </c>
      <c r="F15" s="58" t="s">
        <v>100</v>
      </c>
      <c r="G15" s="59"/>
      <c r="H15" s="60"/>
      <c r="I15" s="61"/>
      <c r="J15" s="61"/>
      <c r="K15" s="62"/>
      <c r="L15" s="18"/>
    </row>
    <row r="16" spans="1:12" ht="14.25" customHeight="1">
      <c r="A16" s="161"/>
      <c r="B16" s="158"/>
      <c r="C16" s="63" t="s">
        <v>41</v>
      </c>
      <c r="D16" s="64">
        <f>5월합잔!B38</f>
        <v>2800500</v>
      </c>
      <c r="E16" s="65">
        <f>5월합잔!C38</f>
        <v>468400</v>
      </c>
      <c r="F16" s="66" t="s">
        <v>99</v>
      </c>
      <c r="G16" s="67"/>
      <c r="H16" s="68"/>
      <c r="I16" s="68"/>
      <c r="J16" s="68"/>
      <c r="K16" s="69"/>
      <c r="L16" s="18"/>
    </row>
    <row r="17" spans="1:12" ht="24" customHeight="1">
      <c r="A17" s="161"/>
      <c r="B17" s="158"/>
      <c r="C17" s="70" t="s">
        <v>42</v>
      </c>
      <c r="D17" s="64">
        <f>5월합잔!B39</f>
        <v>11602860</v>
      </c>
      <c r="E17" s="65">
        <f>5월합잔!C39</f>
        <v>2176000</v>
      </c>
      <c r="F17" s="137" t="s">
        <v>137</v>
      </c>
      <c r="G17" s="138"/>
      <c r="H17" s="138"/>
      <c r="I17" s="138"/>
      <c r="J17" s="138"/>
      <c r="K17" s="139"/>
      <c r="L17" s="18"/>
    </row>
    <row r="18" spans="1:12" ht="12.75" customHeight="1">
      <c r="A18" s="161"/>
      <c r="B18" s="158"/>
      <c r="C18" s="70" t="s">
        <v>43</v>
      </c>
      <c r="D18" s="64">
        <f>5월합잔!B40</f>
        <v>11390490</v>
      </c>
      <c r="E18" s="65">
        <f>5월합잔!C40</f>
        <v>1300200</v>
      </c>
      <c r="F18" s="137" t="s">
        <v>101</v>
      </c>
      <c r="G18" s="138"/>
      <c r="H18" s="138"/>
      <c r="I18" s="138"/>
      <c r="J18" s="138"/>
      <c r="K18" s="139"/>
      <c r="L18" s="18"/>
    </row>
    <row r="19" spans="1:12" ht="12.75">
      <c r="A19" s="161"/>
      <c r="B19" s="158"/>
      <c r="C19" s="63" t="s">
        <v>44</v>
      </c>
      <c r="D19" s="64">
        <f>5월합잔!B41</f>
        <v>610000</v>
      </c>
      <c r="E19" s="65">
        <f>5월합잔!C41</f>
        <v>610000</v>
      </c>
      <c r="F19" s="66" t="s">
        <v>102</v>
      </c>
      <c r="G19" s="67"/>
      <c r="H19" s="68"/>
      <c r="I19" s="68"/>
      <c r="J19" s="68"/>
      <c r="K19" s="69"/>
      <c r="L19" s="18"/>
    </row>
    <row r="20" spans="1:12" ht="12.75">
      <c r="A20" s="161"/>
      <c r="B20" s="158"/>
      <c r="C20" s="63" t="s">
        <v>45</v>
      </c>
      <c r="D20" s="64">
        <f>5월합잔!B42</f>
        <v>133969460</v>
      </c>
      <c r="E20" s="65">
        <f>5월합잔!C42</f>
        <v>32969460</v>
      </c>
      <c r="F20" s="71" t="s">
        <v>148</v>
      </c>
      <c r="G20" s="67"/>
      <c r="H20" s="68"/>
      <c r="I20" s="68"/>
      <c r="J20" s="68"/>
      <c r="K20" s="69"/>
      <c r="L20" s="18"/>
    </row>
    <row r="21" spans="1:12" ht="12.75">
      <c r="A21" s="161"/>
      <c r="B21" s="158"/>
      <c r="C21" s="63" t="s">
        <v>33</v>
      </c>
      <c r="D21" s="64">
        <f>5월합잔!B43</f>
        <v>11843630</v>
      </c>
      <c r="E21" s="65">
        <f>5월합잔!C43</f>
        <v>4633150</v>
      </c>
      <c r="F21" s="72" t="s">
        <v>105</v>
      </c>
      <c r="G21" s="67"/>
      <c r="H21" s="68"/>
      <c r="I21" s="68"/>
      <c r="J21" s="68"/>
      <c r="K21" s="69"/>
      <c r="L21" s="18"/>
    </row>
    <row r="22" spans="1:12" ht="12.75">
      <c r="A22" s="161"/>
      <c r="B22" s="158"/>
      <c r="C22" s="63" t="s">
        <v>46</v>
      </c>
      <c r="D22" s="64">
        <f>5월합잔!B44</f>
        <v>9000000</v>
      </c>
      <c r="E22" s="65">
        <f>5월합잔!C44</f>
        <v>2000000</v>
      </c>
      <c r="F22" s="71" t="s">
        <v>149</v>
      </c>
      <c r="G22" s="67"/>
      <c r="H22" s="68"/>
      <c r="I22" s="68"/>
      <c r="J22" s="68"/>
      <c r="K22" s="69"/>
      <c r="L22" s="18"/>
    </row>
    <row r="23" spans="1:12" ht="10.5" customHeight="1">
      <c r="A23" s="161"/>
      <c r="B23" s="158"/>
      <c r="C23" s="63" t="s">
        <v>47</v>
      </c>
      <c r="D23" s="64">
        <f>5월합잔!B45</f>
        <v>4550000</v>
      </c>
      <c r="E23" s="65">
        <f>5월합잔!C45</f>
        <v>910000</v>
      </c>
      <c r="F23" s="73" t="s">
        <v>130</v>
      </c>
      <c r="G23" s="74"/>
      <c r="H23" s="74"/>
      <c r="I23" s="74"/>
      <c r="J23" s="74"/>
      <c r="K23" s="75"/>
      <c r="L23" s="18"/>
    </row>
    <row r="24" spans="1:12" ht="10.5" customHeight="1">
      <c r="A24" s="161"/>
      <c r="B24" s="158"/>
      <c r="C24" s="63" t="s">
        <v>48</v>
      </c>
      <c r="D24" s="64">
        <f>5월합잔!B46</f>
        <v>3000000</v>
      </c>
      <c r="E24" s="65">
        <f>5월합잔!C46</f>
        <v>600000</v>
      </c>
      <c r="F24" s="73" t="s">
        <v>80</v>
      </c>
      <c r="G24" s="74"/>
      <c r="H24" s="74"/>
      <c r="I24" s="74"/>
      <c r="J24" s="74"/>
      <c r="K24" s="75"/>
      <c r="L24" s="18"/>
    </row>
    <row r="25" spans="1:12" ht="10.5" customHeight="1">
      <c r="A25" s="161"/>
      <c r="B25" s="158"/>
      <c r="C25" s="63" t="s">
        <v>49</v>
      </c>
      <c r="D25" s="64">
        <f>5월합잔!B47</f>
        <v>8460000</v>
      </c>
      <c r="E25" s="65">
        <f>5월합잔!C47</f>
        <v>2820000</v>
      </c>
      <c r="F25" s="73" t="s">
        <v>80</v>
      </c>
      <c r="G25" s="74"/>
      <c r="H25" s="74"/>
      <c r="I25" s="74"/>
      <c r="J25" s="74"/>
      <c r="K25" s="75"/>
      <c r="L25" s="18"/>
    </row>
    <row r="26" spans="1:12" ht="10.5" customHeight="1">
      <c r="A26" s="161"/>
      <c r="B26" s="158"/>
      <c r="C26" s="63" t="s">
        <v>50</v>
      </c>
      <c r="D26" s="64">
        <f>5월합잔!B48</f>
        <v>3000000</v>
      </c>
      <c r="E26" s="65">
        <f>5월합잔!C48</f>
        <v>600000</v>
      </c>
      <c r="F26" s="73" t="s">
        <v>80</v>
      </c>
      <c r="G26" s="74"/>
      <c r="H26" s="74"/>
      <c r="I26" s="74"/>
      <c r="J26" s="74"/>
      <c r="K26" s="75"/>
      <c r="L26" s="18"/>
    </row>
    <row r="27" spans="1:12" ht="10.5" customHeight="1">
      <c r="A27" s="161"/>
      <c r="B27" s="158"/>
      <c r="C27" s="63" t="s">
        <v>51</v>
      </c>
      <c r="D27" s="64">
        <f>5월합잔!B49</f>
        <v>650000</v>
      </c>
      <c r="E27" s="65">
        <v>0</v>
      </c>
      <c r="F27" s="73" t="s">
        <v>92</v>
      </c>
      <c r="G27" s="74"/>
      <c r="H27" s="74"/>
      <c r="I27" s="74"/>
      <c r="J27" s="74"/>
      <c r="K27" s="75"/>
      <c r="L27" s="18"/>
    </row>
    <row r="28" spans="1:12" ht="10.5" customHeight="1">
      <c r="A28" s="161"/>
      <c r="B28" s="158"/>
      <c r="C28" s="63" t="s">
        <v>52</v>
      </c>
      <c r="D28" s="64">
        <f>5월합잔!B50</f>
        <v>1525000</v>
      </c>
      <c r="E28" s="65">
        <f>5월합잔!C50</f>
        <v>165000</v>
      </c>
      <c r="F28" s="73" t="s">
        <v>80</v>
      </c>
      <c r="G28" s="74"/>
      <c r="H28" s="74"/>
      <c r="I28" s="74"/>
      <c r="J28" s="74"/>
      <c r="K28" s="75"/>
      <c r="L28" s="18"/>
    </row>
    <row r="29" spans="1:12" ht="36" customHeight="1">
      <c r="A29" s="161"/>
      <c r="B29" s="158"/>
      <c r="C29" s="70" t="s">
        <v>53</v>
      </c>
      <c r="D29" s="64">
        <f>5월합잔!B51</f>
        <v>2282400</v>
      </c>
      <c r="E29" s="65">
        <f>5월합잔!C51</f>
        <v>287800</v>
      </c>
      <c r="F29" s="134" t="s">
        <v>123</v>
      </c>
      <c r="G29" s="135"/>
      <c r="H29" s="135"/>
      <c r="I29" s="135"/>
      <c r="J29" s="135"/>
      <c r="K29" s="136"/>
      <c r="L29" s="18"/>
    </row>
    <row r="30" spans="1:12" ht="11.25" customHeight="1">
      <c r="A30" s="161"/>
      <c r="B30" s="158"/>
      <c r="C30" s="70" t="s">
        <v>54</v>
      </c>
      <c r="D30" s="64">
        <f>5월합잔!B52</f>
        <v>690260</v>
      </c>
      <c r="E30" s="65">
        <f>5월합잔!C52</f>
        <v>300000</v>
      </c>
      <c r="F30" s="76" t="s">
        <v>106</v>
      </c>
      <c r="G30" s="77"/>
      <c r="H30" s="77"/>
      <c r="I30" s="77"/>
      <c r="J30" s="74"/>
      <c r="K30" s="75"/>
      <c r="L30" s="18"/>
    </row>
    <row r="31" spans="1:12" ht="12.75">
      <c r="A31" s="161"/>
      <c r="B31" s="158"/>
      <c r="C31" s="70" t="s">
        <v>55</v>
      </c>
      <c r="D31" s="64">
        <f>5월합잔!B53</f>
        <v>30829000</v>
      </c>
      <c r="E31" s="65">
        <f>5월합잔!C53</f>
        <v>1252000</v>
      </c>
      <c r="F31" s="78" t="s">
        <v>98</v>
      </c>
      <c r="G31" s="74"/>
      <c r="H31" s="74"/>
      <c r="I31" s="74"/>
      <c r="J31" s="74"/>
      <c r="K31" s="75"/>
      <c r="L31" s="18"/>
    </row>
    <row r="32" spans="1:12" ht="12" customHeight="1">
      <c r="A32" s="161"/>
      <c r="B32" s="158"/>
      <c r="C32" s="70" t="s">
        <v>131</v>
      </c>
      <c r="D32" s="64">
        <f>5월합잔!B54</f>
        <v>10067850</v>
      </c>
      <c r="E32" s="65">
        <f>5월합잔!C54</f>
        <v>4224040</v>
      </c>
      <c r="F32" s="137" t="s">
        <v>107</v>
      </c>
      <c r="G32" s="138"/>
      <c r="H32" s="138"/>
      <c r="I32" s="138"/>
      <c r="J32" s="138"/>
      <c r="K32" s="139"/>
      <c r="L32" s="18"/>
    </row>
    <row r="33" spans="1:12" ht="10.5" customHeight="1">
      <c r="A33" s="161"/>
      <c r="B33" s="158"/>
      <c r="C33" s="63" t="s">
        <v>56</v>
      </c>
      <c r="D33" s="64">
        <f>5월합잔!B55</f>
        <v>13620000</v>
      </c>
      <c r="E33" s="65">
        <f>5월합잔!C55</f>
        <v>2724000</v>
      </c>
      <c r="F33" s="78" t="s">
        <v>119</v>
      </c>
      <c r="G33" s="79"/>
      <c r="H33" s="79"/>
      <c r="I33" s="79"/>
      <c r="J33" s="79"/>
      <c r="K33" s="75"/>
      <c r="L33" s="18"/>
    </row>
    <row r="34" spans="1:12" ht="10.5" customHeight="1">
      <c r="A34" s="161"/>
      <c r="B34" s="158"/>
      <c r="C34" s="63" t="s">
        <v>57</v>
      </c>
      <c r="D34" s="64">
        <f>5월합잔!B56</f>
        <v>8685000</v>
      </c>
      <c r="E34" s="65">
        <f>5월합잔!C56</f>
        <v>1752000</v>
      </c>
      <c r="F34" s="78" t="s">
        <v>81</v>
      </c>
      <c r="G34" s="74"/>
      <c r="H34" s="74"/>
      <c r="I34" s="74"/>
      <c r="J34" s="74"/>
      <c r="K34" s="75"/>
      <c r="L34" s="18"/>
    </row>
    <row r="35" spans="1:12" ht="10.5" customHeight="1">
      <c r="A35" s="161"/>
      <c r="B35" s="158"/>
      <c r="C35" s="63" t="s">
        <v>58</v>
      </c>
      <c r="D35" s="64">
        <f>5월합잔!B57</f>
        <v>3634000</v>
      </c>
      <c r="E35" s="65">
        <v>0</v>
      </c>
      <c r="F35" s="78" t="s">
        <v>82</v>
      </c>
      <c r="G35" s="80"/>
      <c r="H35" s="80"/>
      <c r="I35" s="74"/>
      <c r="J35" s="74"/>
      <c r="K35" s="75"/>
      <c r="L35" s="18"/>
    </row>
    <row r="36" spans="1:12" ht="10.5" customHeight="1">
      <c r="A36" s="161"/>
      <c r="B36" s="158"/>
      <c r="C36" s="63" t="s">
        <v>59</v>
      </c>
      <c r="D36" s="64">
        <f>5월합잔!B58</f>
        <v>6900000</v>
      </c>
      <c r="E36" s="65">
        <f>5월합잔!C58</f>
        <v>1600000</v>
      </c>
      <c r="F36" s="78" t="s">
        <v>97</v>
      </c>
      <c r="G36" s="74"/>
      <c r="H36" s="74"/>
      <c r="I36" s="80"/>
      <c r="J36" s="80"/>
      <c r="K36" s="75"/>
      <c r="L36" s="18"/>
    </row>
    <row r="37" spans="1:12" ht="12.75">
      <c r="A37" s="161"/>
      <c r="B37" s="158"/>
      <c r="C37" s="63" t="s">
        <v>60</v>
      </c>
      <c r="D37" s="64">
        <f>5월합잔!B59</f>
        <v>410000</v>
      </c>
      <c r="E37" s="65">
        <f>5월합잔!C59</f>
        <v>184000</v>
      </c>
      <c r="F37" s="81" t="s">
        <v>96</v>
      </c>
      <c r="G37" s="80"/>
      <c r="H37" s="80"/>
      <c r="I37" s="80"/>
      <c r="J37" s="80"/>
      <c r="K37" s="82"/>
      <c r="L37" s="18"/>
    </row>
    <row r="38" spans="1:12" ht="12.75">
      <c r="A38" s="161"/>
      <c r="B38" s="158"/>
      <c r="C38" s="63" t="s">
        <v>61</v>
      </c>
      <c r="D38" s="64">
        <f>5월합잔!B60</f>
        <v>3196000</v>
      </c>
      <c r="E38" s="65">
        <f>5월합잔!C60</f>
        <v>103000</v>
      </c>
      <c r="F38" s="78" t="s">
        <v>95</v>
      </c>
      <c r="G38" s="79"/>
      <c r="H38" s="79"/>
      <c r="I38" s="79"/>
      <c r="J38" s="79"/>
      <c r="K38" s="75"/>
      <c r="L38" s="18"/>
    </row>
    <row r="39" spans="1:12" ht="15.75" customHeight="1">
      <c r="A39" s="161"/>
      <c r="B39" s="158"/>
      <c r="C39" s="63" t="s">
        <v>62</v>
      </c>
      <c r="D39" s="64">
        <f>5월합잔!B61</f>
        <v>3453640</v>
      </c>
      <c r="E39" s="65">
        <f>5월합잔!C61</f>
        <v>897220</v>
      </c>
      <c r="F39" s="78" t="s">
        <v>129</v>
      </c>
      <c r="G39" s="79"/>
      <c r="H39" s="79"/>
      <c r="I39" s="79"/>
      <c r="J39" s="79"/>
      <c r="K39" s="83"/>
      <c r="L39" s="18"/>
    </row>
    <row r="40" spans="1:12" ht="12.75">
      <c r="A40" s="161"/>
      <c r="B40" s="158"/>
      <c r="C40" s="63" t="s">
        <v>63</v>
      </c>
      <c r="D40" s="64">
        <f>5월합잔!B62</f>
        <v>16980990</v>
      </c>
      <c r="E40" s="65">
        <f>5월합잔!C62</f>
        <v>2354490</v>
      </c>
      <c r="F40" s="84" t="s">
        <v>108</v>
      </c>
      <c r="G40" s="74"/>
      <c r="H40" s="74"/>
      <c r="I40" s="74"/>
      <c r="J40" s="74"/>
      <c r="K40" s="75"/>
      <c r="L40" s="18"/>
    </row>
    <row r="41" spans="1:12" ht="12.75">
      <c r="A41" s="161"/>
      <c r="B41" s="158"/>
      <c r="C41" s="63" t="s">
        <v>64</v>
      </c>
      <c r="D41" s="64">
        <f>5월합잔!B63</f>
        <v>1900000</v>
      </c>
      <c r="E41" s="65">
        <f>5월합잔!C63</f>
        <v>10000</v>
      </c>
      <c r="F41" s="78" t="s">
        <v>109</v>
      </c>
      <c r="G41" s="80"/>
      <c r="H41" s="80"/>
      <c r="I41" s="80"/>
      <c r="J41" s="80"/>
      <c r="K41" s="82"/>
      <c r="L41" s="18"/>
    </row>
    <row r="42" spans="1:12" ht="12.75">
      <c r="A42" s="161"/>
      <c r="B42" s="158"/>
      <c r="C42" s="63" t="s">
        <v>65</v>
      </c>
      <c r="D42" s="64">
        <v>100000</v>
      </c>
      <c r="E42" s="65">
        <v>30000</v>
      </c>
      <c r="F42" s="84" t="s">
        <v>111</v>
      </c>
      <c r="G42" s="68"/>
      <c r="H42" s="68"/>
      <c r="I42" s="68"/>
      <c r="J42" s="68"/>
      <c r="K42" s="69"/>
      <c r="L42" s="18"/>
    </row>
    <row r="43" spans="1:12" ht="12.75">
      <c r="A43" s="161"/>
      <c r="B43" s="158"/>
      <c r="C43" s="63" t="s">
        <v>66</v>
      </c>
      <c r="D43" s="64">
        <f>5월합잔!B65</f>
        <v>2371300</v>
      </c>
      <c r="E43" s="65">
        <f>5월합잔!C65</f>
        <v>331700</v>
      </c>
      <c r="F43" s="84" t="s">
        <v>110</v>
      </c>
      <c r="G43" s="68"/>
      <c r="H43" s="68"/>
      <c r="I43" s="68"/>
      <c r="J43" s="68"/>
      <c r="K43" s="69"/>
      <c r="L43" s="18"/>
    </row>
    <row r="44" spans="1:12" ht="12.75">
      <c r="A44" s="161"/>
      <c r="B44" s="158"/>
      <c r="C44" s="63" t="s">
        <v>67</v>
      </c>
      <c r="D44" s="64">
        <f>5월합잔!B66</f>
        <v>899440</v>
      </c>
      <c r="E44" s="65">
        <v>28140</v>
      </c>
      <c r="F44" s="78" t="s">
        <v>112</v>
      </c>
      <c r="G44" s="79"/>
      <c r="H44" s="79"/>
      <c r="I44" s="79"/>
      <c r="J44" s="79"/>
      <c r="K44" s="69"/>
      <c r="L44" s="18"/>
    </row>
    <row r="45" spans="1:12" ht="12.75">
      <c r="A45" s="161"/>
      <c r="B45" s="158"/>
      <c r="C45" s="63" t="s">
        <v>68</v>
      </c>
      <c r="D45" s="64">
        <f>5월합잔!B67</f>
        <v>2275520</v>
      </c>
      <c r="E45" s="65">
        <f>5월합잔!C67</f>
        <v>322230</v>
      </c>
      <c r="F45" s="78" t="s">
        <v>118</v>
      </c>
      <c r="G45" s="79"/>
      <c r="H45" s="79"/>
      <c r="I45" s="79"/>
      <c r="J45" s="79"/>
      <c r="K45" s="69"/>
      <c r="L45" s="18"/>
    </row>
    <row r="46" spans="1:12" ht="10.5" customHeight="1">
      <c r="A46" s="161"/>
      <c r="B46" s="158"/>
      <c r="C46" s="63" t="s">
        <v>69</v>
      </c>
      <c r="D46" s="64">
        <f>5월합잔!B68</f>
        <v>240990</v>
      </c>
      <c r="E46" s="65">
        <f>5월합잔!C68</f>
        <v>3800</v>
      </c>
      <c r="F46" s="78" t="s">
        <v>93</v>
      </c>
      <c r="G46" s="80"/>
      <c r="H46" s="79"/>
      <c r="I46" s="79"/>
      <c r="J46" s="79"/>
      <c r="K46" s="69"/>
      <c r="L46" s="18"/>
    </row>
    <row r="47" spans="1:12" ht="10.5" customHeight="1">
      <c r="A47" s="161"/>
      <c r="B47" s="158"/>
      <c r="C47" s="63" t="s">
        <v>70</v>
      </c>
      <c r="D47" s="64">
        <f>5월합잔!B71</f>
        <v>1135640</v>
      </c>
      <c r="E47" s="65">
        <f>5월합잔!C640</f>
        <v>0</v>
      </c>
      <c r="F47" s="78" t="s">
        <v>78</v>
      </c>
      <c r="G47" s="68"/>
      <c r="H47" s="68"/>
      <c r="I47" s="68"/>
      <c r="J47" s="68"/>
      <c r="K47" s="69"/>
      <c r="L47" s="18"/>
    </row>
    <row r="48" spans="1:12" ht="10.5" customHeight="1">
      <c r="A48" s="161"/>
      <c r="B48" s="158"/>
      <c r="C48" s="63" t="s">
        <v>71</v>
      </c>
      <c r="D48" s="64">
        <f>5월합잔!B72</f>
        <v>580140</v>
      </c>
      <c r="E48" s="65">
        <f>5월합잔!C72</f>
        <v>90220</v>
      </c>
      <c r="F48" s="78" t="s">
        <v>124</v>
      </c>
      <c r="G48" s="79"/>
      <c r="H48" s="68"/>
      <c r="I48" s="68"/>
      <c r="J48" s="68"/>
      <c r="K48" s="69"/>
      <c r="L48" s="18"/>
    </row>
    <row r="49" spans="1:12" ht="10.5" customHeight="1">
      <c r="A49" s="161"/>
      <c r="B49" s="158"/>
      <c r="C49" s="63" t="s">
        <v>72</v>
      </c>
      <c r="D49" s="64">
        <f>5월합잔!B73</f>
        <v>510300</v>
      </c>
      <c r="E49" s="65">
        <f>5월합잔!C73</f>
        <v>120150</v>
      </c>
      <c r="F49" s="85" t="s">
        <v>125</v>
      </c>
      <c r="G49" s="68" t="s">
        <v>126</v>
      </c>
      <c r="H49" s="68"/>
      <c r="I49" s="68"/>
      <c r="J49" s="68"/>
      <c r="K49" s="69"/>
      <c r="L49" s="18"/>
    </row>
    <row r="50" spans="1:12" ht="10.5" customHeight="1">
      <c r="A50" s="161"/>
      <c r="B50" s="158"/>
      <c r="C50" s="51" t="s">
        <v>132</v>
      </c>
      <c r="D50" s="24">
        <f>5월합잔!B74</f>
        <v>311730</v>
      </c>
      <c r="E50" s="25">
        <f>5월합잔!C74</f>
        <v>55590</v>
      </c>
      <c r="F50" s="52" t="s">
        <v>92</v>
      </c>
      <c r="G50" s="53" t="s">
        <v>126</v>
      </c>
      <c r="H50" s="54"/>
      <c r="I50" s="53"/>
      <c r="J50" s="53"/>
      <c r="K50" s="55"/>
      <c r="L50" s="18"/>
    </row>
    <row r="51" spans="1:12" ht="12.75">
      <c r="A51" s="161"/>
      <c r="B51" s="159"/>
      <c r="C51" s="43" t="s">
        <v>83</v>
      </c>
      <c r="D51" s="44">
        <f>SUM(D15:D50)</f>
        <v>318870430</v>
      </c>
      <c r="E51" s="45">
        <f>SUM(E15:E50)</f>
        <v>66482370</v>
      </c>
      <c r="F51" s="46"/>
      <c r="G51" s="47"/>
      <c r="H51" s="47"/>
      <c r="I51" s="47"/>
      <c r="J51" s="47"/>
      <c r="K51" s="48"/>
      <c r="L51" s="18"/>
    </row>
    <row r="52" spans="1:12" ht="13.5" customHeight="1">
      <c r="A52" s="161"/>
      <c r="B52" s="157" t="s">
        <v>142</v>
      </c>
      <c r="C52" s="88" t="s">
        <v>133</v>
      </c>
      <c r="D52" s="89"/>
      <c r="E52" s="90">
        <f>5월합잔!C17</f>
        <v>1800000</v>
      </c>
      <c r="F52" s="91" t="s">
        <v>113</v>
      </c>
      <c r="G52" s="92"/>
      <c r="H52" s="92"/>
      <c r="I52" s="92"/>
      <c r="J52" s="92"/>
      <c r="K52" s="93"/>
      <c r="L52" s="18"/>
    </row>
    <row r="53" spans="1:12" ht="12.75" customHeight="1" hidden="1">
      <c r="A53" s="161"/>
      <c r="B53" s="158"/>
      <c r="C53" s="94" t="s">
        <v>134</v>
      </c>
      <c r="D53" s="64"/>
      <c r="E53" s="65">
        <v>0</v>
      </c>
      <c r="F53" s="95" t="s">
        <v>114</v>
      </c>
      <c r="G53" s="68"/>
      <c r="H53" s="68"/>
      <c r="I53" s="68"/>
      <c r="J53" s="68"/>
      <c r="K53" s="69"/>
      <c r="L53" s="18"/>
    </row>
    <row r="54" spans="1:12" ht="12.75">
      <c r="A54" s="161"/>
      <c r="B54" s="158"/>
      <c r="C54" s="94" t="s">
        <v>135</v>
      </c>
      <c r="D54" s="64"/>
      <c r="E54" s="65">
        <v>0</v>
      </c>
      <c r="F54" s="96" t="s">
        <v>92</v>
      </c>
      <c r="G54" s="68"/>
      <c r="H54" s="68"/>
      <c r="I54" s="68"/>
      <c r="J54" s="68"/>
      <c r="K54" s="69"/>
      <c r="L54" s="18"/>
    </row>
    <row r="55" spans="1:12" ht="12.75">
      <c r="A55" s="161"/>
      <c r="B55" s="158"/>
      <c r="C55" s="86" t="s">
        <v>136</v>
      </c>
      <c r="D55" s="24"/>
      <c r="E55" s="24">
        <f>5월합잔!C10</f>
        <v>1500000</v>
      </c>
      <c r="F55" s="87" t="s">
        <v>115</v>
      </c>
      <c r="G55" s="53"/>
      <c r="H55" s="53"/>
      <c r="I55" s="53"/>
      <c r="J55" s="53"/>
      <c r="K55" s="55"/>
      <c r="L55" s="18"/>
    </row>
    <row r="56" spans="1:12" ht="12.75">
      <c r="A56" s="161"/>
      <c r="B56" s="159"/>
      <c r="C56" s="102" t="s">
        <v>84</v>
      </c>
      <c r="D56" s="103" t="s">
        <v>10</v>
      </c>
      <c r="E56" s="104">
        <f>SUM(E52:E55)</f>
        <v>3300000</v>
      </c>
      <c r="F56" s="105"/>
      <c r="G56" s="106"/>
      <c r="H56" s="107"/>
      <c r="I56" s="107"/>
      <c r="J56" s="108"/>
      <c r="K56" s="109"/>
      <c r="L56" s="18"/>
    </row>
    <row r="57" spans="1:12" ht="12.75">
      <c r="A57" s="161"/>
      <c r="B57" s="162" t="s">
        <v>127</v>
      </c>
      <c r="C57" s="163"/>
      <c r="D57" s="117"/>
      <c r="E57" s="118">
        <f>E14-E51-E56</f>
        <v>3570994</v>
      </c>
      <c r="F57" s="119" t="s">
        <v>117</v>
      </c>
      <c r="G57" s="120"/>
      <c r="H57" s="121"/>
      <c r="I57" s="121"/>
      <c r="J57" s="122"/>
      <c r="K57" s="123"/>
      <c r="L57" s="18"/>
    </row>
    <row r="58" spans="1:12" ht="12.75">
      <c r="A58" s="128" t="s">
        <v>140</v>
      </c>
      <c r="B58" s="129"/>
      <c r="C58" s="130"/>
      <c r="D58" s="110"/>
      <c r="E58" s="111">
        <f>E14</f>
        <v>73353364</v>
      </c>
      <c r="F58" s="112" t="s">
        <v>128</v>
      </c>
      <c r="G58" s="113"/>
      <c r="H58" s="114"/>
      <c r="I58" s="114"/>
      <c r="J58" s="115"/>
      <c r="K58" s="116"/>
      <c r="L58" s="18"/>
    </row>
    <row r="59" spans="1:12" ht="12.75">
      <c r="A59" s="151" t="s">
        <v>139</v>
      </c>
      <c r="B59" s="152"/>
      <c r="C59" s="99" t="s">
        <v>45</v>
      </c>
      <c r="D59" s="100" t="s">
        <v>147</v>
      </c>
      <c r="E59" s="101">
        <v>130000</v>
      </c>
      <c r="F59" s="145" t="s">
        <v>143</v>
      </c>
      <c r="G59" s="146"/>
      <c r="H59" s="146"/>
      <c r="I59" s="146"/>
      <c r="J59" s="146"/>
      <c r="K59" s="147"/>
      <c r="L59" s="18"/>
    </row>
    <row r="60" spans="1:12" ht="12.75">
      <c r="A60" s="153"/>
      <c r="B60" s="154"/>
      <c r="C60" s="51" t="s">
        <v>46</v>
      </c>
      <c r="D60" s="97"/>
      <c r="E60" s="98">
        <v>1400000</v>
      </c>
      <c r="F60" s="148" t="s">
        <v>144</v>
      </c>
      <c r="G60" s="149"/>
      <c r="H60" s="149"/>
      <c r="I60" s="149"/>
      <c r="J60" s="149"/>
      <c r="K60" s="150"/>
      <c r="L60" s="18"/>
    </row>
    <row r="61" spans="1:12" ht="13.5" thickBot="1">
      <c r="A61" s="173" t="s">
        <v>150</v>
      </c>
      <c r="B61" s="174"/>
      <c r="C61" s="174"/>
      <c r="D61" s="49"/>
      <c r="E61" s="50">
        <v>1530000</v>
      </c>
      <c r="F61" s="142"/>
      <c r="G61" s="143"/>
      <c r="H61" s="143"/>
      <c r="I61" s="143"/>
      <c r="J61" s="143"/>
      <c r="K61" s="144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</sheetData>
  <mergeCells count="20">
    <mergeCell ref="A3:B3"/>
    <mergeCell ref="B52:B56"/>
    <mergeCell ref="A15:A57"/>
    <mergeCell ref="B15:B51"/>
    <mergeCell ref="B57:C57"/>
    <mergeCell ref="A4:C4"/>
    <mergeCell ref="A5:B13"/>
    <mergeCell ref="A61:C61"/>
    <mergeCell ref="F61:K61"/>
    <mergeCell ref="F59:K59"/>
    <mergeCell ref="F60:K60"/>
    <mergeCell ref="A59:B60"/>
    <mergeCell ref="F8:G8"/>
    <mergeCell ref="A58:C58"/>
    <mergeCell ref="A14:C14"/>
    <mergeCell ref="F29:K29"/>
    <mergeCell ref="F32:K32"/>
    <mergeCell ref="F13:G13"/>
    <mergeCell ref="F17:K17"/>
    <mergeCell ref="F18:K18"/>
  </mergeCells>
  <printOptions/>
  <pageMargins left="0.24" right="0.25" top="0.54" bottom="0.42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showGridLines="0" workbookViewId="0" topLeftCell="A1">
      <selection activeCell="D71" sqref="D71"/>
    </sheetView>
  </sheetViews>
  <sheetFormatPr defaultColWidth="9.140625" defaultRowHeight="20.25" customHeight="1"/>
  <cols>
    <col min="1" max="3" width="13.00390625" style="1" customWidth="1"/>
    <col min="4" max="4" width="15.140625" style="1" customWidth="1"/>
    <col min="5" max="7" width="13.00390625" style="1" customWidth="1"/>
    <col min="8" max="16384" width="9.140625" style="1" customWidth="1"/>
  </cols>
  <sheetData>
    <row r="1" spans="1:7" s="2" customFormat="1" ht="20.25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/>
      <c r="B2" s="3"/>
      <c r="C2" s="3"/>
      <c r="D2" s="5"/>
      <c r="E2" s="5"/>
      <c r="F2" s="5"/>
      <c r="G2" s="5"/>
    </row>
    <row r="3" spans="1:7" ht="20.25" customHeight="1">
      <c r="A3" s="6" t="s">
        <v>1</v>
      </c>
      <c r="B3" s="5"/>
      <c r="C3" s="7"/>
      <c r="D3" s="5"/>
      <c r="E3" s="5"/>
      <c r="F3" s="5"/>
      <c r="G3" s="7" t="s">
        <v>2</v>
      </c>
    </row>
    <row r="4" spans="1:7" ht="20.25" customHeight="1">
      <c r="A4" s="8" t="s">
        <v>3</v>
      </c>
      <c r="B4" s="8"/>
      <c r="C4" s="8"/>
      <c r="D4" s="9" t="s">
        <v>4</v>
      </c>
      <c r="E4" s="8" t="s">
        <v>5</v>
      </c>
      <c r="F4" s="8"/>
      <c r="G4" s="8"/>
    </row>
    <row r="5" spans="1:7" ht="20.25" customHeight="1">
      <c r="A5" s="10" t="s">
        <v>6</v>
      </c>
      <c r="B5" s="10" t="s">
        <v>7</v>
      </c>
      <c r="C5" s="10" t="s">
        <v>8</v>
      </c>
      <c r="D5" s="11"/>
      <c r="E5" s="10" t="s">
        <v>8</v>
      </c>
      <c r="F5" s="10" t="s">
        <v>7</v>
      </c>
      <c r="G5" s="10" t="s">
        <v>6</v>
      </c>
    </row>
    <row r="6" spans="1:256" ht="20.25" customHeight="1">
      <c r="A6" s="12">
        <v>7455872370</v>
      </c>
      <c r="B6" s="12">
        <v>8145471652</v>
      </c>
      <c r="C6" s="12">
        <v>122114742</v>
      </c>
      <c r="D6" s="13" t="s">
        <v>9</v>
      </c>
      <c r="E6" s="12">
        <v>118073396</v>
      </c>
      <c r="F6" s="12">
        <v>689599282</v>
      </c>
      <c r="G6" s="12" t="s">
        <v>10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7" ht="20.25" customHeight="1">
      <c r="A7" s="12">
        <v>1136390</v>
      </c>
      <c r="B7" s="12">
        <v>489607394</v>
      </c>
      <c r="C7" s="12">
        <v>84516296</v>
      </c>
      <c r="D7" s="13" t="s">
        <v>11</v>
      </c>
      <c r="E7" s="12">
        <v>83390906</v>
      </c>
      <c r="F7" s="12">
        <v>488471004</v>
      </c>
      <c r="G7" s="12" t="s">
        <v>10</v>
      </c>
    </row>
    <row r="8" spans="1:7" ht="20.25" customHeight="1">
      <c r="A8" s="12">
        <v>2294604</v>
      </c>
      <c r="B8" s="12">
        <v>172395974</v>
      </c>
      <c r="C8" s="12">
        <v>34298446</v>
      </c>
      <c r="D8" s="13" t="s">
        <v>12</v>
      </c>
      <c r="E8" s="12">
        <v>34682490</v>
      </c>
      <c r="F8" s="12">
        <v>170101370</v>
      </c>
      <c r="G8" s="12" t="s">
        <v>10</v>
      </c>
    </row>
    <row r="9" spans="1:7" ht="20.25" customHeight="1">
      <c r="A9" s="12">
        <v>247597799</v>
      </c>
      <c r="B9" s="12">
        <v>278624707</v>
      </c>
      <c r="C9" s="12" t="s">
        <v>10</v>
      </c>
      <c r="D9" s="13" t="s">
        <v>13</v>
      </c>
      <c r="E9" s="12" t="s">
        <v>10</v>
      </c>
      <c r="F9" s="12">
        <v>31026908</v>
      </c>
      <c r="G9" s="12" t="s">
        <v>10</v>
      </c>
    </row>
    <row r="10" spans="1:7" ht="20.25" customHeight="1">
      <c r="A10" s="12">
        <v>60000000</v>
      </c>
      <c r="B10" s="12">
        <v>60000000</v>
      </c>
      <c r="C10" s="12">
        <v>1500000</v>
      </c>
      <c r="D10" s="13" t="s">
        <v>14</v>
      </c>
      <c r="E10" s="12">
        <v>0</v>
      </c>
      <c r="F10" s="12">
        <v>0</v>
      </c>
      <c r="G10" s="12" t="s">
        <v>10</v>
      </c>
    </row>
    <row r="11" spans="1:7" ht="20.25" customHeight="1">
      <c r="A11" s="12">
        <v>1160600</v>
      </c>
      <c r="B11" s="12">
        <v>1160600</v>
      </c>
      <c r="C11" s="12" t="s">
        <v>10</v>
      </c>
      <c r="D11" s="13" t="s">
        <v>15</v>
      </c>
      <c r="E11" s="12" t="s">
        <v>10</v>
      </c>
      <c r="F11" s="12">
        <v>0</v>
      </c>
      <c r="G11" s="12" t="s">
        <v>10</v>
      </c>
    </row>
    <row r="12" spans="1:7" ht="20.25" customHeight="1">
      <c r="A12" s="12">
        <v>1789150</v>
      </c>
      <c r="B12" s="12">
        <v>1789150</v>
      </c>
      <c r="C12" s="12" t="s">
        <v>10</v>
      </c>
      <c r="D12" s="13" t="s">
        <v>16</v>
      </c>
      <c r="E12" s="12" t="s">
        <v>10</v>
      </c>
      <c r="F12" s="12">
        <v>0</v>
      </c>
      <c r="G12" s="12" t="s">
        <v>10</v>
      </c>
    </row>
    <row r="13" spans="1:7" ht="20.25" customHeight="1">
      <c r="A13" s="12">
        <v>18877</v>
      </c>
      <c r="B13" s="12">
        <v>18877</v>
      </c>
      <c r="C13" s="12" t="s">
        <v>10</v>
      </c>
      <c r="D13" s="13" t="s">
        <v>17</v>
      </c>
      <c r="E13" s="12" t="s">
        <v>10</v>
      </c>
      <c r="F13" s="12">
        <v>0</v>
      </c>
      <c r="G13" s="12" t="s">
        <v>10</v>
      </c>
    </row>
    <row r="14" spans="1:7" ht="20.25" customHeight="1">
      <c r="A14" s="12">
        <v>3230081400</v>
      </c>
      <c r="B14" s="12">
        <v>3230081400</v>
      </c>
      <c r="C14" s="12" t="s">
        <v>10</v>
      </c>
      <c r="D14" s="13" t="s">
        <v>18</v>
      </c>
      <c r="E14" s="12" t="s">
        <v>10</v>
      </c>
      <c r="F14" s="12">
        <v>0</v>
      </c>
      <c r="G14" s="12" t="s">
        <v>10</v>
      </c>
    </row>
    <row r="15" spans="1:7" ht="20.25" customHeight="1">
      <c r="A15" s="12">
        <v>3451067180</v>
      </c>
      <c r="B15" s="12">
        <v>3451067180</v>
      </c>
      <c r="C15" s="12" t="s">
        <v>10</v>
      </c>
      <c r="D15" s="13" t="s">
        <v>19</v>
      </c>
      <c r="E15" s="12" t="s">
        <v>10</v>
      </c>
      <c r="F15" s="12">
        <v>0</v>
      </c>
      <c r="G15" s="12" t="s">
        <v>10</v>
      </c>
    </row>
    <row r="16" spans="1:7" ht="20.25" customHeight="1">
      <c r="A16" s="12">
        <v>63700000</v>
      </c>
      <c r="B16" s="12">
        <v>63700000</v>
      </c>
      <c r="C16" s="12" t="s">
        <v>10</v>
      </c>
      <c r="D16" s="13" t="s">
        <v>20</v>
      </c>
      <c r="E16" s="12" t="s">
        <v>10</v>
      </c>
      <c r="F16" s="12">
        <v>0</v>
      </c>
      <c r="G16" s="12" t="s">
        <v>10</v>
      </c>
    </row>
    <row r="17" spans="1:7" ht="20.25" customHeight="1">
      <c r="A17" s="12">
        <v>397026370</v>
      </c>
      <c r="B17" s="12">
        <v>397026370</v>
      </c>
      <c r="C17" s="12">
        <v>1800000</v>
      </c>
      <c r="D17" s="13" t="s">
        <v>21</v>
      </c>
      <c r="E17" s="12">
        <v>0</v>
      </c>
      <c r="F17" s="12">
        <v>0</v>
      </c>
      <c r="G17" s="12" t="s">
        <v>10</v>
      </c>
    </row>
    <row r="18" spans="1:7" ht="20.25" customHeight="1">
      <c r="A18" s="12" t="s">
        <v>22</v>
      </c>
      <c r="B18" s="12">
        <v>17180230</v>
      </c>
      <c r="C18" s="12">
        <v>372690</v>
      </c>
      <c r="D18" s="13" t="s">
        <v>23</v>
      </c>
      <c r="E18" s="12">
        <v>372690</v>
      </c>
      <c r="F18" s="12">
        <v>28431230</v>
      </c>
      <c r="G18" s="12">
        <v>11251000</v>
      </c>
    </row>
    <row r="19" spans="1:7" ht="20.25" customHeight="1">
      <c r="A19" s="12" t="s">
        <v>22</v>
      </c>
      <c r="B19" s="12">
        <v>1780230</v>
      </c>
      <c r="C19" s="12">
        <v>372690</v>
      </c>
      <c r="D19" s="13" t="s">
        <v>24</v>
      </c>
      <c r="E19" s="12">
        <v>372690</v>
      </c>
      <c r="F19" s="12">
        <v>1780230</v>
      </c>
      <c r="G19" s="12">
        <v>0</v>
      </c>
    </row>
    <row r="20" spans="1:7" ht="20.25" customHeight="1">
      <c r="A20" s="12" t="s">
        <v>22</v>
      </c>
      <c r="B20" s="12">
        <v>15400000</v>
      </c>
      <c r="C20" s="12" t="s">
        <v>10</v>
      </c>
      <c r="D20" s="13" t="s">
        <v>25</v>
      </c>
      <c r="E20" s="12" t="s">
        <v>10</v>
      </c>
      <c r="F20" s="12">
        <v>15400000</v>
      </c>
      <c r="G20" s="12">
        <v>0</v>
      </c>
    </row>
    <row r="21" spans="1:7" ht="20.25" customHeight="1">
      <c r="A21" s="12" t="s">
        <v>22</v>
      </c>
      <c r="B21" s="12">
        <v>0</v>
      </c>
      <c r="C21" s="12" t="s">
        <v>10</v>
      </c>
      <c r="D21" s="13" t="s">
        <v>26</v>
      </c>
      <c r="E21" s="12" t="s">
        <v>10</v>
      </c>
      <c r="F21" s="12">
        <v>11251000</v>
      </c>
      <c r="G21" s="12">
        <v>11251000</v>
      </c>
    </row>
    <row r="22" spans="1:7" ht="20.25" customHeight="1">
      <c r="A22" s="12" t="s">
        <v>22</v>
      </c>
      <c r="B22" s="12">
        <v>0</v>
      </c>
      <c r="C22" s="12">
        <v>0</v>
      </c>
      <c r="D22" s="13" t="s">
        <v>27</v>
      </c>
      <c r="E22" s="12">
        <v>0</v>
      </c>
      <c r="F22" s="12">
        <v>7427815498</v>
      </c>
      <c r="G22" s="12">
        <v>7427815498</v>
      </c>
    </row>
    <row r="23" spans="1:7" ht="20.25" customHeight="1">
      <c r="A23" s="12" t="s">
        <v>22</v>
      </c>
      <c r="B23" s="12">
        <v>0</v>
      </c>
      <c r="C23" s="12" t="s">
        <v>10</v>
      </c>
      <c r="D23" s="13" t="s">
        <v>28</v>
      </c>
      <c r="E23" s="12" t="s">
        <v>10</v>
      </c>
      <c r="F23" s="12">
        <v>7427815498</v>
      </c>
      <c r="G23" s="12">
        <v>7427815498</v>
      </c>
    </row>
    <row r="24" spans="1:7" ht="20.25" customHeight="1">
      <c r="A24" s="12" t="s">
        <v>22</v>
      </c>
      <c r="B24" s="12">
        <v>0</v>
      </c>
      <c r="C24" s="12">
        <v>0</v>
      </c>
      <c r="D24" s="13" t="s">
        <v>29</v>
      </c>
      <c r="E24" s="12">
        <v>70523716</v>
      </c>
      <c r="F24" s="12">
        <v>335646302</v>
      </c>
      <c r="G24" s="12">
        <v>335646302</v>
      </c>
    </row>
    <row r="25" spans="1:7" ht="20.25" customHeight="1">
      <c r="A25" s="12" t="s">
        <v>22</v>
      </c>
      <c r="B25" s="12">
        <v>0</v>
      </c>
      <c r="C25" s="12">
        <v>0</v>
      </c>
      <c r="D25" s="13" t="s">
        <v>30</v>
      </c>
      <c r="E25" s="12">
        <v>29371000</v>
      </c>
      <c r="F25" s="12">
        <v>158116800</v>
      </c>
      <c r="G25" s="12">
        <v>158116800</v>
      </c>
    </row>
    <row r="26" spans="1:7" ht="20.25" customHeight="1">
      <c r="A26" s="12" t="s">
        <v>22</v>
      </c>
      <c r="B26" s="12">
        <v>0</v>
      </c>
      <c r="C26" s="12">
        <v>0</v>
      </c>
      <c r="D26" s="13" t="s">
        <v>31</v>
      </c>
      <c r="E26" s="12">
        <v>16028420</v>
      </c>
      <c r="F26" s="12">
        <v>98023120</v>
      </c>
      <c r="G26" s="12">
        <v>98023120</v>
      </c>
    </row>
    <row r="27" spans="1:7" ht="20.25" customHeight="1">
      <c r="A27" s="12" t="s">
        <v>22</v>
      </c>
      <c r="B27" s="12">
        <v>0</v>
      </c>
      <c r="C27" s="12">
        <v>0</v>
      </c>
      <c r="D27" s="13" t="s">
        <v>32</v>
      </c>
      <c r="E27" s="12">
        <v>1540000</v>
      </c>
      <c r="F27" s="12">
        <v>8840000</v>
      </c>
      <c r="G27" s="12">
        <v>8840000</v>
      </c>
    </row>
    <row r="28" spans="1:7" ht="20.25" customHeight="1">
      <c r="A28" s="12" t="s">
        <v>22</v>
      </c>
      <c r="B28" s="12">
        <v>0</v>
      </c>
      <c r="C28" s="12">
        <v>0</v>
      </c>
      <c r="D28" s="13" t="s">
        <v>33</v>
      </c>
      <c r="E28" s="12">
        <v>4791150</v>
      </c>
      <c r="F28" s="12">
        <v>12001630</v>
      </c>
      <c r="G28" s="12">
        <v>12001630</v>
      </c>
    </row>
    <row r="29" spans="1:7" ht="20.25" customHeight="1">
      <c r="A29" s="12" t="s">
        <v>22</v>
      </c>
      <c r="B29" s="12">
        <v>0</v>
      </c>
      <c r="C29" s="12">
        <v>0</v>
      </c>
      <c r="D29" s="13" t="s">
        <v>34</v>
      </c>
      <c r="E29" s="12">
        <v>6383686</v>
      </c>
      <c r="F29" s="12">
        <v>36064666</v>
      </c>
      <c r="G29" s="12">
        <v>36064666</v>
      </c>
    </row>
    <row r="30" spans="1:7" ht="20.25" customHeight="1">
      <c r="A30" s="12" t="s">
        <v>22</v>
      </c>
      <c r="B30" s="12">
        <v>0</v>
      </c>
      <c r="C30" s="12" t="s">
        <v>10</v>
      </c>
      <c r="D30" s="13" t="s">
        <v>35</v>
      </c>
      <c r="E30" s="12" t="s">
        <v>10</v>
      </c>
      <c r="F30" s="12">
        <v>5500000</v>
      </c>
      <c r="G30" s="12">
        <v>5500000</v>
      </c>
    </row>
    <row r="31" spans="1:7" ht="20.25" customHeight="1">
      <c r="A31" s="12" t="s">
        <v>22</v>
      </c>
      <c r="B31" s="12">
        <v>0</v>
      </c>
      <c r="C31" s="12">
        <v>0</v>
      </c>
      <c r="D31" s="13" t="s">
        <v>36</v>
      </c>
      <c r="E31" s="12">
        <v>2440000</v>
      </c>
      <c r="F31" s="12">
        <v>5026000</v>
      </c>
      <c r="G31" s="12">
        <v>5026000</v>
      </c>
    </row>
    <row r="32" spans="1:7" ht="20.25" customHeight="1">
      <c r="A32" s="12" t="s">
        <v>22</v>
      </c>
      <c r="B32" s="12">
        <v>0</v>
      </c>
      <c r="C32" s="12" t="s">
        <v>10</v>
      </c>
      <c r="D32" s="13" t="s">
        <v>37</v>
      </c>
      <c r="E32" s="12" t="s">
        <v>10</v>
      </c>
      <c r="F32" s="12">
        <v>1554626</v>
      </c>
      <c r="G32" s="12">
        <v>1554626</v>
      </c>
    </row>
    <row r="33" spans="1:7" ht="20.25" customHeight="1">
      <c r="A33" s="12" t="s">
        <v>22</v>
      </c>
      <c r="B33" s="12">
        <v>0</v>
      </c>
      <c r="C33" s="12">
        <v>0</v>
      </c>
      <c r="D33" s="13" t="s">
        <v>38</v>
      </c>
      <c r="E33" s="12">
        <v>9969460</v>
      </c>
      <c r="F33" s="12">
        <v>10519460</v>
      </c>
      <c r="G33" s="12">
        <v>10519460</v>
      </c>
    </row>
    <row r="34" spans="1:7" ht="20.25" customHeight="1">
      <c r="A34" s="12">
        <v>318840430</v>
      </c>
      <c r="B34" s="12">
        <v>318840430</v>
      </c>
      <c r="C34" s="12">
        <v>66482370</v>
      </c>
      <c r="D34" s="13" t="s">
        <v>39</v>
      </c>
      <c r="E34" s="12">
        <v>0</v>
      </c>
      <c r="F34" s="12">
        <v>0</v>
      </c>
      <c r="G34" s="12" t="s">
        <v>10</v>
      </c>
    </row>
    <row r="35" spans="1:7" ht="20.25" customHeight="1">
      <c r="A35" s="8" t="s">
        <v>3</v>
      </c>
      <c r="B35" s="8"/>
      <c r="C35" s="8"/>
      <c r="D35" s="9" t="s">
        <v>4</v>
      </c>
      <c r="E35" s="8" t="s">
        <v>5</v>
      </c>
      <c r="F35" s="8"/>
      <c r="G35" s="8"/>
    </row>
    <row r="36" spans="1:7" ht="20.25" customHeight="1">
      <c r="A36" s="10" t="s">
        <v>6</v>
      </c>
      <c r="B36" s="10" t="s">
        <v>7</v>
      </c>
      <c r="C36" s="10" t="s">
        <v>8</v>
      </c>
      <c r="D36" s="11"/>
      <c r="E36" s="10" t="s">
        <v>8</v>
      </c>
      <c r="F36" s="10" t="s">
        <v>7</v>
      </c>
      <c r="G36" s="10" t="s">
        <v>6</v>
      </c>
    </row>
    <row r="37" spans="1:7" ht="20.25" customHeight="1">
      <c r="A37" s="12">
        <v>5394290</v>
      </c>
      <c r="B37" s="12">
        <v>5394290</v>
      </c>
      <c r="C37" s="12">
        <v>559780</v>
      </c>
      <c r="D37" s="13" t="s">
        <v>40</v>
      </c>
      <c r="E37" s="12">
        <v>0</v>
      </c>
      <c r="F37" s="12">
        <v>0</v>
      </c>
      <c r="G37" s="12" t="s">
        <v>10</v>
      </c>
    </row>
    <row r="38" spans="1:7" ht="20.25" customHeight="1">
      <c r="A38" s="12">
        <v>2800500</v>
      </c>
      <c r="B38" s="12">
        <v>2800500</v>
      </c>
      <c r="C38" s="12">
        <v>468400</v>
      </c>
      <c r="D38" s="13" t="s">
        <v>41</v>
      </c>
      <c r="E38" s="12">
        <v>0</v>
      </c>
      <c r="F38" s="12">
        <v>0</v>
      </c>
      <c r="G38" s="12" t="s">
        <v>10</v>
      </c>
    </row>
    <row r="39" spans="1:7" ht="20.25" customHeight="1">
      <c r="A39" s="12">
        <v>11602860</v>
      </c>
      <c r="B39" s="12">
        <v>11602860</v>
      </c>
      <c r="C39" s="12">
        <v>2176000</v>
      </c>
      <c r="D39" s="13" t="s">
        <v>42</v>
      </c>
      <c r="E39" s="12">
        <v>0</v>
      </c>
      <c r="F39" s="12">
        <v>0</v>
      </c>
      <c r="G39" s="12" t="s">
        <v>10</v>
      </c>
    </row>
    <row r="40" spans="1:7" ht="20.25" customHeight="1">
      <c r="A40" s="12">
        <v>11390490</v>
      </c>
      <c r="B40" s="12">
        <v>11390490</v>
      </c>
      <c r="C40" s="12">
        <v>1300200</v>
      </c>
      <c r="D40" s="13" t="s">
        <v>43</v>
      </c>
      <c r="E40" s="12">
        <v>0</v>
      </c>
      <c r="F40" s="12">
        <v>0</v>
      </c>
      <c r="G40" s="12" t="s">
        <v>10</v>
      </c>
    </row>
    <row r="41" spans="1:7" ht="20.25" customHeight="1">
      <c r="A41" s="12">
        <v>610000</v>
      </c>
      <c r="B41" s="12">
        <v>610000</v>
      </c>
      <c r="C41" s="12">
        <v>610000</v>
      </c>
      <c r="D41" s="13" t="s">
        <v>44</v>
      </c>
      <c r="E41" s="12">
        <v>0</v>
      </c>
      <c r="F41" s="12">
        <v>0</v>
      </c>
      <c r="G41" s="12" t="s">
        <v>10</v>
      </c>
    </row>
    <row r="42" spans="1:7" ht="20.25" customHeight="1">
      <c r="A42" s="12">
        <v>133969460</v>
      </c>
      <c r="B42" s="12">
        <v>133969460</v>
      </c>
      <c r="C42" s="12">
        <v>32969460</v>
      </c>
      <c r="D42" s="13" t="s">
        <v>45</v>
      </c>
      <c r="E42" s="12">
        <v>0</v>
      </c>
      <c r="F42" s="12">
        <v>0</v>
      </c>
      <c r="G42" s="12" t="s">
        <v>10</v>
      </c>
    </row>
    <row r="43" spans="1:7" ht="20.25" customHeight="1">
      <c r="A43" s="12">
        <v>11843630</v>
      </c>
      <c r="B43" s="12">
        <v>11843630</v>
      </c>
      <c r="C43" s="12">
        <v>4633150</v>
      </c>
      <c r="D43" s="13" t="s">
        <v>33</v>
      </c>
      <c r="E43" s="12">
        <v>0</v>
      </c>
      <c r="F43" s="12">
        <v>0</v>
      </c>
      <c r="G43" s="12" t="s">
        <v>10</v>
      </c>
    </row>
    <row r="44" spans="1:7" ht="20.25" customHeight="1">
      <c r="A44" s="12">
        <v>9000000</v>
      </c>
      <c r="B44" s="12">
        <v>9000000</v>
      </c>
      <c r="C44" s="12">
        <v>2000000</v>
      </c>
      <c r="D44" s="13" t="s">
        <v>46</v>
      </c>
      <c r="E44" s="12">
        <v>0</v>
      </c>
      <c r="F44" s="12">
        <v>0</v>
      </c>
      <c r="G44" s="12" t="s">
        <v>10</v>
      </c>
    </row>
    <row r="45" spans="1:7" ht="20.25" customHeight="1">
      <c r="A45" s="12">
        <v>4550000</v>
      </c>
      <c r="B45" s="12">
        <v>4550000</v>
      </c>
      <c r="C45" s="12">
        <v>910000</v>
      </c>
      <c r="D45" s="13" t="s">
        <v>47</v>
      </c>
      <c r="E45" s="12">
        <v>0</v>
      </c>
      <c r="F45" s="12">
        <v>0</v>
      </c>
      <c r="G45" s="12" t="s">
        <v>10</v>
      </c>
    </row>
    <row r="46" spans="1:7" ht="20.25" customHeight="1">
      <c r="A46" s="12">
        <v>3000000</v>
      </c>
      <c r="B46" s="12">
        <v>3000000</v>
      </c>
      <c r="C46" s="12">
        <v>600000</v>
      </c>
      <c r="D46" s="13" t="s">
        <v>48</v>
      </c>
      <c r="E46" s="12">
        <v>0</v>
      </c>
      <c r="F46" s="12">
        <v>0</v>
      </c>
      <c r="G46" s="12" t="s">
        <v>10</v>
      </c>
    </row>
    <row r="47" spans="1:7" ht="20.25" customHeight="1">
      <c r="A47" s="12">
        <v>8460000</v>
      </c>
      <c r="B47" s="12">
        <v>8460000</v>
      </c>
      <c r="C47" s="12">
        <v>2820000</v>
      </c>
      <c r="D47" s="13" t="s">
        <v>49</v>
      </c>
      <c r="E47" s="12">
        <v>0</v>
      </c>
      <c r="F47" s="12">
        <v>0</v>
      </c>
      <c r="G47" s="12" t="s">
        <v>10</v>
      </c>
    </row>
    <row r="48" spans="1:7" ht="20.25" customHeight="1">
      <c r="A48" s="12">
        <v>3000000</v>
      </c>
      <c r="B48" s="12">
        <v>3000000</v>
      </c>
      <c r="C48" s="12">
        <v>600000</v>
      </c>
      <c r="D48" s="13" t="s">
        <v>50</v>
      </c>
      <c r="E48" s="12">
        <v>0</v>
      </c>
      <c r="F48" s="12">
        <v>0</v>
      </c>
      <c r="G48" s="12" t="s">
        <v>10</v>
      </c>
    </row>
    <row r="49" spans="1:7" ht="20.25" customHeight="1">
      <c r="A49" s="12">
        <v>650000</v>
      </c>
      <c r="B49" s="12">
        <v>650000</v>
      </c>
      <c r="C49" s="12" t="s">
        <v>10</v>
      </c>
      <c r="D49" s="13" t="s">
        <v>51</v>
      </c>
      <c r="E49" s="12" t="s">
        <v>10</v>
      </c>
      <c r="F49" s="12">
        <v>0</v>
      </c>
      <c r="G49" s="12" t="s">
        <v>10</v>
      </c>
    </row>
    <row r="50" spans="1:7" ht="20.25" customHeight="1">
      <c r="A50" s="12">
        <v>1525000</v>
      </c>
      <c r="B50" s="12">
        <v>1525000</v>
      </c>
      <c r="C50" s="12">
        <v>165000</v>
      </c>
      <c r="D50" s="13" t="s">
        <v>52</v>
      </c>
      <c r="E50" s="12">
        <v>0</v>
      </c>
      <c r="F50" s="12">
        <v>0</v>
      </c>
      <c r="G50" s="12" t="s">
        <v>10</v>
      </c>
    </row>
    <row r="51" spans="1:7" ht="20.25" customHeight="1">
      <c r="A51" s="12">
        <v>2282400</v>
      </c>
      <c r="B51" s="12">
        <v>2282400</v>
      </c>
      <c r="C51" s="12">
        <v>287800</v>
      </c>
      <c r="D51" s="13" t="s">
        <v>53</v>
      </c>
      <c r="E51" s="12">
        <v>0</v>
      </c>
      <c r="F51" s="12">
        <v>0</v>
      </c>
      <c r="G51" s="12" t="s">
        <v>10</v>
      </c>
    </row>
    <row r="52" spans="1:7" ht="20.25" customHeight="1">
      <c r="A52" s="12">
        <v>690260</v>
      </c>
      <c r="B52" s="12">
        <v>690260</v>
      </c>
      <c r="C52" s="12">
        <v>300000</v>
      </c>
      <c r="D52" s="13" t="s">
        <v>54</v>
      </c>
      <c r="E52" s="12">
        <v>0</v>
      </c>
      <c r="F52" s="12">
        <v>0</v>
      </c>
      <c r="G52" s="12" t="s">
        <v>10</v>
      </c>
    </row>
    <row r="53" spans="1:7" ht="20.25" customHeight="1">
      <c r="A53" s="12">
        <v>30829000</v>
      </c>
      <c r="B53" s="12">
        <v>30829000</v>
      </c>
      <c r="C53" s="12">
        <v>1252000</v>
      </c>
      <c r="D53" s="13" t="s">
        <v>55</v>
      </c>
      <c r="E53" s="12">
        <v>0</v>
      </c>
      <c r="F53" s="12">
        <v>0</v>
      </c>
      <c r="G53" s="12" t="s">
        <v>10</v>
      </c>
    </row>
    <row r="54" spans="1:7" ht="20.25" customHeight="1">
      <c r="A54" s="12">
        <v>10067850</v>
      </c>
      <c r="B54" s="12">
        <v>10067850</v>
      </c>
      <c r="C54" s="12">
        <v>4224040</v>
      </c>
      <c r="D54" s="13" t="s">
        <v>94</v>
      </c>
      <c r="E54" s="12">
        <v>0</v>
      </c>
      <c r="F54" s="12">
        <v>0</v>
      </c>
      <c r="G54" s="12" t="s">
        <v>10</v>
      </c>
    </row>
    <row r="55" spans="1:7" ht="20.25" customHeight="1">
      <c r="A55" s="12">
        <v>13620000</v>
      </c>
      <c r="B55" s="12">
        <v>13620000</v>
      </c>
      <c r="C55" s="12">
        <v>2724000</v>
      </c>
      <c r="D55" s="13" t="s">
        <v>56</v>
      </c>
      <c r="E55" s="12">
        <v>0</v>
      </c>
      <c r="F55" s="12">
        <v>0</v>
      </c>
      <c r="G55" s="12" t="s">
        <v>10</v>
      </c>
    </row>
    <row r="56" spans="1:7" ht="20.25" customHeight="1">
      <c r="A56" s="12">
        <v>8685000</v>
      </c>
      <c r="B56" s="12">
        <v>8685000</v>
      </c>
      <c r="C56" s="12">
        <v>1752000</v>
      </c>
      <c r="D56" s="13" t="s">
        <v>57</v>
      </c>
      <c r="E56" s="12">
        <v>0</v>
      </c>
      <c r="F56" s="12">
        <v>0</v>
      </c>
      <c r="G56" s="12" t="s">
        <v>10</v>
      </c>
    </row>
    <row r="57" spans="1:7" ht="20.25" customHeight="1">
      <c r="A57" s="12">
        <v>3634000</v>
      </c>
      <c r="B57" s="12">
        <v>3634000</v>
      </c>
      <c r="C57" s="12" t="s">
        <v>10</v>
      </c>
      <c r="D57" s="13" t="s">
        <v>58</v>
      </c>
      <c r="E57" s="12" t="s">
        <v>10</v>
      </c>
      <c r="F57" s="12">
        <v>0</v>
      </c>
      <c r="G57" s="12" t="s">
        <v>10</v>
      </c>
    </row>
    <row r="58" spans="1:7" ht="20.25" customHeight="1">
      <c r="A58" s="12">
        <v>6900000</v>
      </c>
      <c r="B58" s="12">
        <v>6900000</v>
      </c>
      <c r="C58" s="12">
        <v>1600000</v>
      </c>
      <c r="D58" s="13" t="s">
        <v>59</v>
      </c>
      <c r="E58" s="12">
        <v>0</v>
      </c>
      <c r="F58" s="12">
        <v>0</v>
      </c>
      <c r="G58" s="12" t="s">
        <v>10</v>
      </c>
    </row>
    <row r="59" spans="1:7" ht="20.25" customHeight="1">
      <c r="A59" s="12">
        <v>410000</v>
      </c>
      <c r="B59" s="12">
        <v>410000</v>
      </c>
      <c r="C59" s="12">
        <v>184000</v>
      </c>
      <c r="D59" s="13" t="s">
        <v>60</v>
      </c>
      <c r="E59" s="12">
        <v>0</v>
      </c>
      <c r="F59" s="12">
        <v>0</v>
      </c>
      <c r="G59" s="12" t="s">
        <v>10</v>
      </c>
    </row>
    <row r="60" spans="1:7" ht="20.25" customHeight="1">
      <c r="A60" s="12">
        <v>3196000</v>
      </c>
      <c r="B60" s="12">
        <v>3196000</v>
      </c>
      <c r="C60" s="12">
        <v>103000</v>
      </c>
      <c r="D60" s="13" t="s">
        <v>61</v>
      </c>
      <c r="E60" s="12">
        <v>0</v>
      </c>
      <c r="F60" s="12">
        <v>0</v>
      </c>
      <c r="G60" s="12" t="s">
        <v>10</v>
      </c>
    </row>
    <row r="61" spans="1:7" ht="20.25" customHeight="1">
      <c r="A61" s="12">
        <v>3453640</v>
      </c>
      <c r="B61" s="12">
        <v>3453640</v>
      </c>
      <c r="C61" s="12">
        <v>897220</v>
      </c>
      <c r="D61" s="13" t="s">
        <v>62</v>
      </c>
      <c r="E61" s="12">
        <v>0</v>
      </c>
      <c r="F61" s="12">
        <v>0</v>
      </c>
      <c r="G61" s="12" t="s">
        <v>10</v>
      </c>
    </row>
    <row r="62" spans="1:7" ht="20.25" customHeight="1">
      <c r="A62" s="12">
        <v>16980990</v>
      </c>
      <c r="B62" s="12">
        <v>16980990</v>
      </c>
      <c r="C62" s="12">
        <v>2354490</v>
      </c>
      <c r="D62" s="13" t="s">
        <v>63</v>
      </c>
      <c r="E62" s="12">
        <v>0</v>
      </c>
      <c r="F62" s="12">
        <v>0</v>
      </c>
      <c r="G62" s="12" t="s">
        <v>10</v>
      </c>
    </row>
    <row r="63" spans="1:7" ht="20.25" customHeight="1">
      <c r="A63" s="12">
        <v>1900000</v>
      </c>
      <c r="B63" s="12">
        <v>1900000</v>
      </c>
      <c r="C63" s="12">
        <v>10000</v>
      </c>
      <c r="D63" s="13" t="s">
        <v>64</v>
      </c>
      <c r="E63" s="12">
        <v>0</v>
      </c>
      <c r="F63" s="12">
        <v>0</v>
      </c>
      <c r="G63" s="12" t="s">
        <v>10</v>
      </c>
    </row>
    <row r="64" spans="1:7" ht="20.25" customHeight="1">
      <c r="A64" s="12">
        <v>70000</v>
      </c>
      <c r="B64" s="12">
        <v>70000</v>
      </c>
      <c r="C64" s="12" t="s">
        <v>10</v>
      </c>
      <c r="D64" s="13" t="s">
        <v>65</v>
      </c>
      <c r="E64" s="12" t="s">
        <v>10</v>
      </c>
      <c r="F64" s="12">
        <v>0</v>
      </c>
      <c r="G64" s="12" t="s">
        <v>10</v>
      </c>
    </row>
    <row r="65" spans="1:7" ht="20.25" customHeight="1">
      <c r="A65" s="12">
        <v>2371300</v>
      </c>
      <c r="B65" s="12">
        <v>2371300</v>
      </c>
      <c r="C65" s="12">
        <v>331700</v>
      </c>
      <c r="D65" s="13" t="s">
        <v>66</v>
      </c>
      <c r="E65" s="12">
        <v>0</v>
      </c>
      <c r="F65" s="12">
        <v>0</v>
      </c>
      <c r="G65" s="12" t="s">
        <v>10</v>
      </c>
    </row>
    <row r="66" spans="1:7" ht="20.25" customHeight="1">
      <c r="A66" s="12">
        <v>899440</v>
      </c>
      <c r="B66" s="12">
        <v>899440</v>
      </c>
      <c r="C66" s="12">
        <v>58140</v>
      </c>
      <c r="D66" s="13" t="s">
        <v>67</v>
      </c>
      <c r="E66" s="12">
        <v>0</v>
      </c>
      <c r="F66" s="12">
        <v>0</v>
      </c>
      <c r="G66" s="12" t="s">
        <v>10</v>
      </c>
    </row>
    <row r="67" spans="1:7" ht="20.25" customHeight="1">
      <c r="A67" s="12">
        <v>2275520</v>
      </c>
      <c r="B67" s="12">
        <v>2275520</v>
      </c>
      <c r="C67" s="12">
        <v>322230</v>
      </c>
      <c r="D67" s="13" t="s">
        <v>68</v>
      </c>
      <c r="E67" s="12">
        <v>0</v>
      </c>
      <c r="F67" s="12">
        <v>0</v>
      </c>
      <c r="G67" s="12" t="s">
        <v>10</v>
      </c>
    </row>
    <row r="68" spans="1:7" ht="20.25" customHeight="1">
      <c r="A68" s="12">
        <v>240990</v>
      </c>
      <c r="B68" s="12">
        <v>240990</v>
      </c>
      <c r="C68" s="12">
        <v>3800</v>
      </c>
      <c r="D68" s="13" t="s">
        <v>69</v>
      </c>
      <c r="E68" s="12">
        <v>0</v>
      </c>
      <c r="F68" s="12">
        <v>0</v>
      </c>
      <c r="G68" s="12" t="s">
        <v>10</v>
      </c>
    </row>
    <row r="69" spans="1:7" ht="20.25" customHeight="1">
      <c r="A69" s="8" t="s">
        <v>3</v>
      </c>
      <c r="B69" s="8"/>
      <c r="C69" s="8"/>
      <c r="D69" s="9" t="s">
        <v>4</v>
      </c>
      <c r="E69" s="8" t="s">
        <v>5</v>
      </c>
      <c r="F69" s="8"/>
      <c r="G69" s="8"/>
    </row>
    <row r="70" spans="1:7" ht="20.25" customHeight="1">
      <c r="A70" s="10" t="s">
        <v>6</v>
      </c>
      <c r="B70" s="10" t="s">
        <v>7</v>
      </c>
      <c r="C70" s="10" t="s">
        <v>8</v>
      </c>
      <c r="D70" s="11"/>
      <c r="E70" s="10" t="s">
        <v>8</v>
      </c>
      <c r="F70" s="10" t="s">
        <v>7</v>
      </c>
      <c r="G70" s="10" t="s">
        <v>6</v>
      </c>
    </row>
    <row r="71" spans="1:7" ht="20.25" customHeight="1">
      <c r="A71" s="12">
        <v>1135640</v>
      </c>
      <c r="B71" s="12">
        <v>1135640</v>
      </c>
      <c r="C71" s="12" t="s">
        <v>10</v>
      </c>
      <c r="D71" s="13" t="s">
        <v>70</v>
      </c>
      <c r="E71" s="12" t="s">
        <v>10</v>
      </c>
      <c r="F71" s="12">
        <v>0</v>
      </c>
      <c r="G71" s="12" t="s">
        <v>10</v>
      </c>
    </row>
    <row r="72" spans="1:7" ht="20.25" customHeight="1">
      <c r="A72" s="12">
        <v>580140</v>
      </c>
      <c r="B72" s="12">
        <v>580140</v>
      </c>
      <c r="C72" s="12">
        <v>90220</v>
      </c>
      <c r="D72" s="13" t="s">
        <v>71</v>
      </c>
      <c r="E72" s="12">
        <v>0</v>
      </c>
      <c r="F72" s="12">
        <v>0</v>
      </c>
      <c r="G72" s="12" t="s">
        <v>10</v>
      </c>
    </row>
    <row r="73" spans="1:7" ht="20.25" customHeight="1">
      <c r="A73" s="12">
        <v>510300</v>
      </c>
      <c r="B73" s="12">
        <v>510300</v>
      </c>
      <c r="C73" s="12">
        <v>120150</v>
      </c>
      <c r="D73" s="13" t="s">
        <v>72</v>
      </c>
      <c r="E73" s="12">
        <v>0</v>
      </c>
      <c r="F73" s="12">
        <v>0</v>
      </c>
      <c r="G73" s="12" t="s">
        <v>10</v>
      </c>
    </row>
    <row r="74" spans="1:7" ht="20.25" customHeight="1">
      <c r="A74" s="12">
        <v>311730</v>
      </c>
      <c r="B74" s="12">
        <v>311730</v>
      </c>
      <c r="C74" s="12">
        <v>55590</v>
      </c>
      <c r="D74" s="13" t="s">
        <v>73</v>
      </c>
      <c r="E74" s="12">
        <v>0</v>
      </c>
      <c r="F74" s="12">
        <v>0</v>
      </c>
      <c r="G74" s="12" t="s">
        <v>10</v>
      </c>
    </row>
    <row r="75" spans="1:7" ht="20.25" customHeight="1">
      <c r="A75" s="10">
        <v>7774712800</v>
      </c>
      <c r="B75" s="10">
        <v>8481492312</v>
      </c>
      <c r="C75" s="10">
        <v>188969802</v>
      </c>
      <c r="D75" s="11" t="s">
        <v>74</v>
      </c>
      <c r="E75" s="10">
        <v>188969802</v>
      </c>
      <c r="F75" s="10">
        <v>8481492312</v>
      </c>
      <c r="G75" s="10">
        <v>7774712800</v>
      </c>
    </row>
  </sheetData>
  <printOptions/>
  <pageMargins left="0.74999998873613" right="0.19881889576048362" top="0.9999999849815068" bottom="0.9999999849815068" header="0.4999999924907534" footer="0.4999999924907534"/>
  <pageSetup horizontalDpi="300" verticalDpi="300" orientation="portrait" paperSize="9"/>
  <headerFooter alignWithMargins="0"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Lee</cp:lastModifiedBy>
  <cp:lastPrinted>2003-07-14T13:08:32Z</cp:lastPrinted>
  <dcterms:created xsi:type="dcterms:W3CDTF">2003-06-18T07:50:45Z</dcterms:created>
  <dcterms:modified xsi:type="dcterms:W3CDTF">2003-07-14T13:31:29Z</dcterms:modified>
  <cp:category/>
  <cp:version/>
  <cp:contentType/>
  <cp:contentStatus/>
</cp:coreProperties>
</file>